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0" windowWidth="14220" windowHeight="8820" activeTab="0"/>
  </bookViews>
  <sheets>
    <sheet name="nový pavouk-kompetence" sheetId="1" r:id="rId1"/>
    <sheet name="Neinv.výdaje 2013" sheetId="2" r:id="rId2"/>
    <sheet name="Kapitál.výdaje 2013" sheetId="3" r:id="rId3"/>
  </sheets>
  <definedNames/>
  <calcPr fullCalcOnLoad="1"/>
</workbook>
</file>

<file path=xl/sharedStrings.xml><?xml version="1.0" encoding="utf-8"?>
<sst xmlns="http://schemas.openxmlformats.org/spreadsheetml/2006/main" count="157" uniqueCount="142">
  <si>
    <t>Karlův most</t>
  </si>
  <si>
    <t>Vypracovala : Kocourová</t>
  </si>
  <si>
    <t>KAPITOLA 06</t>
  </si>
  <si>
    <t>BĚŽNÉ VÝDAJE</t>
  </si>
  <si>
    <t>KAPITÁLOVÉ VÝDAJE</t>
  </si>
  <si>
    <t>PAM.PÉČE</t>
  </si>
  <si>
    <t xml:space="preserve">kultura </t>
  </si>
  <si>
    <t>Církev v maj.církví</t>
  </si>
  <si>
    <t>Církev v maj.města</t>
  </si>
  <si>
    <t>pam.péče - granty</t>
  </si>
  <si>
    <t>pam.péče služby</t>
  </si>
  <si>
    <t>přísp.organizace</t>
  </si>
  <si>
    <t>granty KUL</t>
  </si>
  <si>
    <t>partnerství</t>
  </si>
  <si>
    <t>cestovní ruch</t>
  </si>
  <si>
    <t>transform.org.</t>
  </si>
  <si>
    <t>1 leté</t>
  </si>
  <si>
    <t>a víceleté granty</t>
  </si>
  <si>
    <t>granty</t>
  </si>
  <si>
    <t>záležitosti kultury</t>
  </si>
  <si>
    <t>Příspěvkové org.</t>
  </si>
  <si>
    <t>KUL</t>
  </si>
  <si>
    <t>produkce + služby</t>
  </si>
  <si>
    <t>( služby)</t>
  </si>
  <si>
    <t>Knih.+plastiky MČ</t>
  </si>
  <si>
    <t>Národn.menšiny</t>
  </si>
  <si>
    <t>UNESCO</t>
  </si>
  <si>
    <t>OMI</t>
  </si>
  <si>
    <t>Prům.palác</t>
  </si>
  <si>
    <t>SVM</t>
  </si>
  <si>
    <t>Desfour.palác</t>
  </si>
  <si>
    <t>Dne : 15.11.2012</t>
  </si>
  <si>
    <t>Příspěvkové organizace v působnosti OZV radní Novotný</t>
  </si>
  <si>
    <t>Odd., §</t>
  </si>
  <si>
    <t>položka</t>
  </si>
  <si>
    <t>ORGANIZACE</t>
  </si>
  <si>
    <t>SR</t>
  </si>
  <si>
    <t>návrh 2013</t>
  </si>
  <si>
    <t>ROZDÍL</t>
  </si>
  <si>
    <t>Kap. 0662</t>
  </si>
  <si>
    <t>2012/2013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</si>
  <si>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</si>
  <si>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</si>
  <si>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</si>
  <si>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</si>
  <si>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</si>
  <si>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</si>
  <si>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</si>
  <si>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</si>
  <si>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 xml:space="preserve">¨9. Švandovo divadlo 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</si>
  <si>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</si>
  <si>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</si>
  <si>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</si>
  <si>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</si>
  <si>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</si>
  <si>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</t>
  </si>
  <si>
    <t>16. Nár.kult.pam.Vyšehrad</t>
  </si>
  <si>
    <t>17. Městská knihovna</t>
  </si>
  <si>
    <t>C e l k e m  :</t>
  </si>
  <si>
    <t>Kap. 0662 OZV vlastní - radní Novotný</t>
  </si>
  <si>
    <t xml:space="preserve">KUL - granty </t>
  </si>
  <si>
    <t>víceleté</t>
  </si>
  <si>
    <t>KUL - partnerství</t>
  </si>
  <si>
    <t>KUL - služby</t>
  </si>
  <si>
    <t>KUL - cestovní ruch</t>
  </si>
  <si>
    <t>Radní  Novotný správce kap. kap. 0647</t>
  </si>
  <si>
    <t>5229, (4121)</t>
  </si>
  <si>
    <t>MČ - dotace knihovny dle rozpisu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</si>
  <si>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</si>
  <si>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</si>
  <si>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</si>
  <si>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</si>
  <si>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</si>
  <si>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</si>
  <si>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</si>
  <si>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</si>
  <si>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</si>
  <si>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 xml:space="preserve">Kap. 0680 </t>
  </si>
  <si>
    <t xml:space="preserve">OPP - granty </t>
  </si>
  <si>
    <t>Církev.objekty v majetku církví</t>
  </si>
  <si>
    <t>OPP - koncepce</t>
  </si>
  <si>
    <t>Kap.0666 - UNESCO- radní  Novotný (řed.Trnka, Kněžínek)</t>
  </si>
  <si>
    <t>církev v maj.města</t>
  </si>
  <si>
    <t>národnostní menšiny</t>
  </si>
  <si>
    <t>KAP 06  - neinvest. výdaje celkem :</t>
  </si>
  <si>
    <t xml:space="preserve">Kap. 0604 - ZSP  </t>
  </si>
  <si>
    <t>Kapitola 0683 -  SVM</t>
  </si>
  <si>
    <t xml:space="preserve">Kap. 06 - OMI </t>
  </si>
  <si>
    <t>Kapitola 0662 celkem  - KULTURA</t>
  </si>
  <si>
    <t>Kapitola 0662  - PO - Ing.Novotný</t>
  </si>
  <si>
    <t>v Kč</t>
  </si>
  <si>
    <t>Název akce</t>
  </si>
  <si>
    <t>č.akce</t>
  </si>
  <si>
    <t>částka</t>
  </si>
  <si>
    <t>Divadlo Na Vinohradech</t>
  </si>
  <si>
    <t>Rek.zdroje tepla v budově divadla</t>
  </si>
  <si>
    <t>0041710</t>
  </si>
  <si>
    <t>Galerie hl.m.Prahy</t>
  </si>
  <si>
    <t>Dopl.a úprava klimatizace - MKP</t>
  </si>
  <si>
    <t>0041424</t>
  </si>
  <si>
    <t>Kopie a rest.sousosí sv.V.Ferer.-KM</t>
  </si>
  <si>
    <t>0041713</t>
  </si>
  <si>
    <t>Rek.a restaurování - pomník J.Husa</t>
  </si>
  <si>
    <t>0041435</t>
  </si>
  <si>
    <t>Revitalizace Colloredo-Mansfedského pal.</t>
  </si>
  <si>
    <t>0041590</t>
  </si>
  <si>
    <t>Rek.Pražského domu fotografie</t>
  </si>
  <si>
    <t>0041272</t>
  </si>
  <si>
    <t>Kopie soklu sv.Borgiáše-Karlův most</t>
  </si>
  <si>
    <t>0041273</t>
  </si>
  <si>
    <t>Muzeum hl.m.Prahy</t>
  </si>
  <si>
    <t>Rek.a obnova hl.budovy a výst.nové</t>
  </si>
  <si>
    <t>0007778</t>
  </si>
  <si>
    <t>Městská knihovna v Praze</t>
  </si>
  <si>
    <t>Rek.a modernizace ústředí MK</t>
  </si>
  <si>
    <t>0004246</t>
  </si>
  <si>
    <t>Příspěvkové organizace   c e l k e m   :</t>
  </si>
  <si>
    <t>MHMP - OMI</t>
  </si>
  <si>
    <t>Průmyslový palác - Výstaviště</t>
  </si>
  <si>
    <t>0040774</t>
  </si>
  <si>
    <t>Kap. 0621 - OMI</t>
  </si>
  <si>
    <t>Kap. 0683 - SVM</t>
  </si>
  <si>
    <t>0041848</t>
  </si>
  <si>
    <t>Kopie Mariánského sloupu - Hradčan.nám.</t>
  </si>
  <si>
    <t>0000000</t>
  </si>
  <si>
    <t>Rekonstrukce kandelábru -Dražického n.</t>
  </si>
  <si>
    <t>Výst.pomníku J.Palacha-Alšovo nábř.</t>
  </si>
  <si>
    <t>Desfourský palác - rekonstrukce</t>
  </si>
  <si>
    <t>SVM-MHMP</t>
  </si>
  <si>
    <t>Divadlo Na zábradlí</t>
  </si>
  <si>
    <t>Rekonstrukce strojovny ÚT a TUV</t>
  </si>
  <si>
    <t>0041837</t>
  </si>
  <si>
    <t>Celkem</t>
  </si>
  <si>
    <t>Převod z r.2012</t>
  </si>
  <si>
    <t>Kapitola 06  CELKEM :</t>
  </si>
  <si>
    <r>
      <t>*</t>
    </r>
    <r>
      <rPr>
        <b/>
        <sz val="14"/>
        <rFont val="Arial Narrow"/>
        <family val="2"/>
      </rPr>
      <t xml:space="preserve"> SR RHMP 13.12.2012  =  50 000 000 Kč + převody z r. 2012 = 89 353 000 Kč.</t>
    </r>
  </si>
  <si>
    <t>z toho  převod z r. 2012</t>
  </si>
  <si>
    <t xml:space="preserve"> 940 tis.Kč</t>
  </si>
  <si>
    <t xml:space="preserve">z toho převod z r. 2012 </t>
  </si>
  <si>
    <t>26 360 tis.Kč</t>
  </si>
  <si>
    <t xml:space="preserve"> Schválený rozpočet na r. 2013  - kapitálové výdaje</t>
  </si>
  <si>
    <t xml:space="preserve"> Schválený rozpočet  na r. 2013 - neinvestiční výdaje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</si>
</sst>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0.0%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6"/>
      <color indexed="63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8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CE"/>
      <family val="2"/>
    </font>
    <font>
      <b/>
      <sz val="9"/>
      <name val="Arial Narrow"/>
      <family val="2"/>
    </font>
    <font>
      <b/>
      <i/>
      <sz val="11"/>
      <name val="Arial Narrow"/>
      <family val="2"/>
    </font>
    <font>
      <b/>
      <i/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name val="Arial CE"/>
      <family val="0"/>
    </font>
    <font>
      <sz val="14"/>
      <name val="Arial Narrow"/>
      <family val="2"/>
    </font>
    <font>
      <sz val="8"/>
      <name val="Arial CE"/>
      <family val="0"/>
    </font>
    <font>
      <sz val="16"/>
      <name val="Arial Narrow"/>
      <family val="2"/>
    </font>
    <font>
      <b/>
      <sz val="14"/>
      <color indexed="10"/>
      <name val="Arial Narrow"/>
      <family val="2"/>
    </font>
    <font>
      <b/>
      <sz val="14"/>
      <name val="Arial CE"/>
      <family val="2"/>
    </font>
    <font>
      <b/>
      <sz val="16"/>
      <color indexed="10"/>
      <name val="Arial Narrow"/>
      <family val="2"/>
    </font>
    <font>
      <b/>
      <sz val="12"/>
      <color indexed="5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 style="thin"/>
      <bottom style="double"/>
    </border>
    <border>
      <left style="medium"/>
      <right/>
      <top/>
      <bottom style="double"/>
    </border>
    <border>
      <left style="medium"/>
      <right style="medium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165" fontId="8" fillId="0" borderId="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7" fillId="0" borderId="12" xfId="0" applyNumberFormat="1" applyFont="1" applyBorder="1" applyAlignment="1">
      <alignment horizontal="center"/>
    </xf>
    <xf numFmtId="165" fontId="12" fillId="0" borderId="0" xfId="0" applyNumberFormat="1" applyFont="1" applyAlignment="1">
      <alignment/>
    </xf>
    <xf numFmtId="3" fontId="16" fillId="0" borderId="13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12" fillId="0" borderId="14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2" fillId="34" borderId="16" xfId="0" applyNumberFormat="1" applyFont="1" applyFill="1" applyBorder="1" applyAlignment="1">
      <alignment horizontal="center"/>
    </xf>
    <xf numFmtId="4" fontId="19" fillId="0" borderId="0" xfId="0" applyNumberFormat="1" applyFont="1" applyBorder="1" applyAlignment="1">
      <alignment/>
    </xf>
    <xf numFmtId="4" fontId="11" fillId="33" borderId="17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165" fontId="7" fillId="33" borderId="18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12" fillId="33" borderId="18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7" fillId="35" borderId="18" xfId="0" applyNumberFormat="1" applyFont="1" applyFill="1" applyBorder="1" applyAlignment="1">
      <alignment horizontal="center"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3" fillId="33" borderId="16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7" fillId="36" borderId="17" xfId="0" applyNumberFormat="1" applyFont="1" applyFill="1" applyBorder="1" applyAlignment="1">
      <alignment horizontal="center"/>
    </xf>
    <xf numFmtId="3" fontId="4" fillId="37" borderId="17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7" fillId="36" borderId="18" xfId="0" applyNumberFormat="1" applyFont="1" applyFill="1" applyBorder="1" applyAlignment="1">
      <alignment horizontal="center"/>
    </xf>
    <xf numFmtId="3" fontId="7" fillId="37" borderId="18" xfId="0" applyNumberFormat="1" applyFont="1" applyFill="1" applyBorder="1" applyAlignment="1">
      <alignment horizontal="center"/>
    </xf>
    <xf numFmtId="3" fontId="12" fillId="37" borderId="18" xfId="0" applyNumberFormat="1" applyFont="1" applyFill="1" applyBorder="1" applyAlignment="1">
      <alignment/>
    </xf>
    <xf numFmtId="3" fontId="12" fillId="0" borderId="0" xfId="0" applyNumberFormat="1" applyFont="1" applyAlignment="1">
      <alignment horizontal="center"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0" fillId="37" borderId="17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3" fontId="3" fillId="37" borderId="17" xfId="0" applyNumberFormat="1" applyFont="1" applyFill="1" applyBorder="1" applyAlignment="1">
      <alignment horizontal="center"/>
    </xf>
    <xf numFmtId="3" fontId="10" fillId="37" borderId="16" xfId="0" applyNumberFormat="1" applyFont="1" applyFill="1" applyBorder="1" applyAlignment="1">
      <alignment horizontal="center"/>
    </xf>
    <xf numFmtId="4" fontId="13" fillId="0" borderId="0" xfId="0" applyNumberFormat="1" applyFont="1" applyBorder="1" applyAlignment="1">
      <alignment horizontal="left"/>
    </xf>
    <xf numFmtId="4" fontId="7" fillId="0" borderId="0" xfId="0" applyNumberFormat="1" applyFont="1" applyFill="1" applyBorder="1" applyAlignment="1">
      <alignment horizontal="center"/>
    </xf>
    <xf numFmtId="3" fontId="7" fillId="37" borderId="17" xfId="0" applyNumberFormat="1" applyFont="1" applyFill="1" applyBorder="1" applyAlignment="1">
      <alignment horizontal="center"/>
    </xf>
    <xf numFmtId="49" fontId="7" fillId="37" borderId="17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left"/>
    </xf>
    <xf numFmtId="3" fontId="4" fillId="33" borderId="18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3" fillId="37" borderId="16" xfId="0" applyNumberFormat="1" applyFont="1" applyFill="1" applyBorder="1" applyAlignment="1">
      <alignment horizontal="center"/>
    </xf>
    <xf numFmtId="3" fontId="5" fillId="37" borderId="16" xfId="0" applyNumberFormat="1" applyFont="1" applyFill="1" applyBorder="1" applyAlignment="1">
      <alignment horizontal="center"/>
    </xf>
    <xf numFmtId="4" fontId="19" fillId="37" borderId="18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4" fontId="12" fillId="0" borderId="0" xfId="0" applyNumberFormat="1" applyFont="1" applyAlignment="1">
      <alignment horizontal="left"/>
    </xf>
    <xf numFmtId="3" fontId="20" fillId="0" borderId="0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5" xfId="0" applyNumberFormat="1" applyFont="1" applyBorder="1" applyAlignment="1">
      <alignment/>
    </xf>
    <xf numFmtId="3" fontId="13" fillId="37" borderId="18" xfId="0" applyNumberFormat="1" applyFont="1" applyFill="1" applyBorder="1" applyAlignment="1">
      <alignment horizontal="center"/>
    </xf>
    <xf numFmtId="3" fontId="2" fillId="38" borderId="16" xfId="0" applyNumberFormat="1" applyFont="1" applyFill="1" applyBorder="1" applyAlignment="1">
      <alignment horizontal="center"/>
    </xf>
    <xf numFmtId="4" fontId="19" fillId="38" borderId="17" xfId="0" applyNumberFormat="1" applyFont="1" applyFill="1" applyBorder="1" applyAlignment="1">
      <alignment horizontal="center"/>
    </xf>
    <xf numFmtId="165" fontId="12" fillId="38" borderId="18" xfId="0" applyNumberFormat="1" applyFont="1" applyFill="1" applyBorder="1" applyAlignment="1">
      <alignment horizontal="center"/>
    </xf>
    <xf numFmtId="3" fontId="10" fillId="35" borderId="17" xfId="0" applyNumberFormat="1" applyFont="1" applyFill="1" applyBorder="1" applyAlignment="1">
      <alignment horizontal="center"/>
    </xf>
    <xf numFmtId="3" fontId="7" fillId="35" borderId="17" xfId="0" applyNumberFormat="1" applyFont="1" applyFill="1" applyBorder="1" applyAlignment="1">
      <alignment horizontal="center"/>
    </xf>
    <xf numFmtId="3" fontId="7" fillId="34" borderId="18" xfId="0" applyNumberFormat="1" applyFont="1" applyFill="1" applyBorder="1" applyAlignment="1">
      <alignment horizontal="center"/>
    </xf>
    <xf numFmtId="3" fontId="2" fillId="39" borderId="16" xfId="0" applyNumberFormat="1" applyFont="1" applyFill="1" applyBorder="1" applyAlignment="1">
      <alignment horizontal="center"/>
    </xf>
    <xf numFmtId="4" fontId="19" fillId="39" borderId="17" xfId="0" applyNumberFormat="1" applyFont="1" applyFill="1" applyBorder="1" applyAlignment="1">
      <alignment horizontal="center"/>
    </xf>
    <xf numFmtId="165" fontId="12" fillId="39" borderId="18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/>
    </xf>
    <xf numFmtId="165" fontId="2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 horizontal="center"/>
    </xf>
    <xf numFmtId="3" fontId="12" fillId="33" borderId="17" xfId="0" applyNumberFormat="1" applyFont="1" applyFill="1" applyBorder="1" applyAlignment="1">
      <alignment horizontal="center"/>
    </xf>
    <xf numFmtId="4" fontId="12" fillId="36" borderId="18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35" borderId="16" xfId="0" applyNumberFormat="1" applyFont="1" applyFill="1" applyBorder="1" applyAlignment="1">
      <alignment horizontal="center"/>
    </xf>
    <xf numFmtId="3" fontId="2" fillId="40" borderId="16" xfId="0" applyNumberFormat="1" applyFont="1" applyFill="1" applyBorder="1" applyAlignment="1">
      <alignment horizontal="center"/>
    </xf>
    <xf numFmtId="3" fontId="12" fillId="40" borderId="18" xfId="0" applyNumberFormat="1" applyFont="1" applyFill="1" applyBorder="1" applyAlignment="1">
      <alignment horizontal="center"/>
    </xf>
    <xf numFmtId="3" fontId="2" fillId="36" borderId="16" xfId="0" applyNumberFormat="1" applyFont="1" applyFill="1" applyBorder="1" applyAlignment="1">
      <alignment horizontal="center"/>
    </xf>
    <xf numFmtId="3" fontId="2" fillId="40" borderId="17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3" fontId="2" fillId="33" borderId="16" xfId="0" applyNumberFormat="1" applyFont="1" applyFill="1" applyBorder="1" applyAlignment="1">
      <alignment horizontal="center"/>
    </xf>
    <xf numFmtId="3" fontId="2" fillId="36" borderId="16" xfId="0" applyNumberFormat="1" applyFont="1" applyFill="1" applyBorder="1" applyAlignment="1">
      <alignment horizontal="center"/>
    </xf>
    <xf numFmtId="3" fontId="2" fillId="36" borderId="17" xfId="0" applyNumberFormat="1" applyFont="1" applyFill="1" applyBorder="1" applyAlignment="1">
      <alignment horizontal="center"/>
    </xf>
    <xf numFmtId="3" fontId="2" fillId="34" borderId="17" xfId="0" applyNumberFormat="1" applyFont="1" applyFill="1" applyBorder="1" applyAlignment="1">
      <alignment horizontal="center"/>
    </xf>
    <xf numFmtId="3" fontId="6" fillId="33" borderId="17" xfId="0" applyNumberFormat="1" applyFont="1" applyFill="1" applyBorder="1" applyAlignment="1">
      <alignment horizontal="center"/>
    </xf>
    <xf numFmtId="4" fontId="12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center"/>
    </xf>
    <xf numFmtId="4" fontId="7" fillId="37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9" fillId="0" borderId="21" xfId="0" applyFont="1" applyBorder="1" applyAlignment="1">
      <alignment horizontal="centerContinuous"/>
    </xf>
    <xf numFmtId="0" fontId="19" fillId="0" borderId="12" xfId="0" applyFont="1" applyBorder="1" applyAlignment="1">
      <alignment horizontal="centerContinuous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30" xfId="0" applyFont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166" fontId="12" fillId="0" borderId="0" xfId="0" applyNumberFormat="1" applyFont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7" fillId="0" borderId="35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38" xfId="0" applyFont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40" xfId="0" applyNumberFormat="1" applyFont="1" applyBorder="1" applyAlignment="1">
      <alignment/>
    </xf>
    <xf numFmtId="0" fontId="6" fillId="33" borderId="41" xfId="0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43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7" fillId="0" borderId="22" xfId="0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4" fillId="0" borderId="46" xfId="0" applyFont="1" applyBorder="1" applyAlignment="1">
      <alignment/>
    </xf>
    <xf numFmtId="0" fontId="7" fillId="0" borderId="32" xfId="0" applyFont="1" applyBorder="1" applyAlignment="1">
      <alignment/>
    </xf>
    <xf numFmtId="3" fontId="4" fillId="0" borderId="33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0" fontId="4" fillId="0" borderId="35" xfId="0" applyFont="1" applyBorder="1" applyAlignment="1">
      <alignment/>
    </xf>
    <xf numFmtId="0" fontId="4" fillId="0" borderId="47" xfId="0" applyFont="1" applyBorder="1" applyAlignment="1">
      <alignment/>
    </xf>
    <xf numFmtId="0" fontId="7" fillId="0" borderId="34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8" xfId="0" applyFont="1" applyBorder="1" applyAlignment="1">
      <alignment/>
    </xf>
    <xf numFmtId="0" fontId="6" fillId="33" borderId="42" xfId="0" applyFont="1" applyFill="1" applyBorder="1" applyAlignment="1">
      <alignment/>
    </xf>
    <xf numFmtId="3" fontId="2" fillId="33" borderId="43" xfId="0" applyNumberFormat="1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33" borderId="42" xfId="0" applyFont="1" applyFill="1" applyBorder="1" applyAlignment="1">
      <alignment/>
    </xf>
    <xf numFmtId="3" fontId="11" fillId="33" borderId="43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4" fillId="0" borderId="49" xfId="0" applyFont="1" applyBorder="1" applyAlignment="1">
      <alignment horizontal="right"/>
    </xf>
    <xf numFmtId="0" fontId="4" fillId="0" borderId="49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3" fontId="4" fillId="0" borderId="39" xfId="0" applyNumberFormat="1" applyFont="1" applyBorder="1" applyAlignment="1">
      <alignment/>
    </xf>
    <xf numFmtId="0" fontId="2" fillId="37" borderId="48" xfId="0" applyFont="1" applyFill="1" applyBorder="1" applyAlignment="1">
      <alignment/>
    </xf>
    <xf numFmtId="3" fontId="2" fillId="37" borderId="43" xfId="0" applyNumberFormat="1" applyFont="1" applyFill="1" applyBorder="1" applyAlignment="1">
      <alignment/>
    </xf>
    <xf numFmtId="165" fontId="19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5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19" fillId="0" borderId="0" xfId="0" applyNumberFormat="1" applyFont="1" applyFill="1" applyAlignment="1">
      <alignment/>
    </xf>
    <xf numFmtId="0" fontId="4" fillId="0" borderId="6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41" borderId="61" xfId="0" applyFont="1" applyFill="1" applyBorder="1" applyAlignment="1">
      <alignment/>
    </xf>
    <xf numFmtId="3" fontId="11" fillId="41" borderId="59" xfId="0" applyNumberFormat="1" applyFont="1" applyFill="1" applyBorder="1" applyAlignment="1">
      <alignment/>
    </xf>
    <xf numFmtId="3" fontId="11" fillId="41" borderId="6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39" borderId="41" xfId="0" applyFont="1" applyFill="1" applyBorder="1" applyAlignment="1">
      <alignment/>
    </xf>
    <xf numFmtId="3" fontId="8" fillId="39" borderId="62" xfId="0" applyNumberFormat="1" applyFont="1" applyFill="1" applyBorder="1" applyAlignment="1">
      <alignment/>
    </xf>
    <xf numFmtId="3" fontId="8" fillId="39" borderId="4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26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34" borderId="43" xfId="0" applyNumberFormat="1" applyFont="1" applyFill="1" applyBorder="1" applyAlignment="1">
      <alignment/>
    </xf>
    <xf numFmtId="0" fontId="11" fillId="40" borderId="59" xfId="0" applyFont="1" applyFill="1" applyBorder="1" applyAlignment="1">
      <alignment/>
    </xf>
    <xf numFmtId="3" fontId="11" fillId="40" borderId="59" xfId="0" applyNumberFormat="1" applyFont="1" applyFill="1" applyBorder="1" applyAlignment="1">
      <alignment/>
    </xf>
    <xf numFmtId="3" fontId="11" fillId="40" borderId="60" xfId="0" applyNumberFormat="1" applyFont="1" applyFill="1" applyBorder="1" applyAlignment="1">
      <alignment/>
    </xf>
    <xf numFmtId="0" fontId="6" fillId="38" borderId="48" xfId="0" applyFont="1" applyFill="1" applyBorder="1" applyAlignment="1">
      <alignment/>
    </xf>
    <xf numFmtId="3" fontId="2" fillId="38" borderId="43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10" fillId="35" borderId="16" xfId="0" applyNumberFormat="1" applyFont="1" applyFill="1" applyBorder="1" applyAlignment="1">
      <alignment horizontal="center"/>
    </xf>
    <xf numFmtId="4" fontId="7" fillId="35" borderId="17" xfId="0" applyNumberFormat="1" applyFont="1" applyFill="1" applyBorder="1" applyAlignment="1">
      <alignment horizontal="center"/>
    </xf>
    <xf numFmtId="0" fontId="11" fillId="34" borderId="60" xfId="0" applyFont="1" applyFill="1" applyBorder="1" applyAlignment="1">
      <alignment/>
    </xf>
    <xf numFmtId="165" fontId="10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11" fillId="36" borderId="63" xfId="0" applyFont="1" applyFill="1" applyBorder="1" applyAlignment="1">
      <alignment/>
    </xf>
    <xf numFmtId="3" fontId="11" fillId="36" borderId="18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4" fillId="0" borderId="22" xfId="0" applyFont="1" applyFill="1" applyBorder="1" applyAlignment="1">
      <alignment/>
    </xf>
    <xf numFmtId="0" fontId="24" fillId="33" borderId="23" xfId="0" applyFont="1" applyFill="1" applyBorder="1" applyAlignment="1">
      <alignment horizontal="center"/>
    </xf>
    <xf numFmtId="3" fontId="2" fillId="0" borderId="48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64" xfId="0" applyFont="1" applyBorder="1" applyAlignment="1">
      <alignment/>
    </xf>
    <xf numFmtId="0" fontId="6" fillId="0" borderId="13" xfId="0" applyFont="1" applyBorder="1" applyAlignment="1">
      <alignment/>
    </xf>
    <xf numFmtId="49" fontId="4" fillId="0" borderId="45" xfId="0" applyNumberFormat="1" applyFont="1" applyFill="1" applyBorder="1" applyAlignment="1">
      <alignment horizontal="right"/>
    </xf>
    <xf numFmtId="3" fontId="10" fillId="0" borderId="22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4" fillId="33" borderId="23" xfId="0" applyNumberFormat="1" applyFont="1" applyFill="1" applyBorder="1" applyAlignment="1">
      <alignment/>
    </xf>
    <xf numFmtId="0" fontId="4" fillId="0" borderId="65" xfId="0" applyFont="1" applyBorder="1" applyAlignment="1">
      <alignment/>
    </xf>
    <xf numFmtId="0" fontId="7" fillId="0" borderId="19" xfId="0" applyFont="1" applyBorder="1" applyAlignment="1">
      <alignment/>
    </xf>
    <xf numFmtId="49" fontId="4" fillId="0" borderId="47" xfId="0" applyNumberFormat="1" applyFont="1" applyFill="1" applyBorder="1" applyAlignment="1">
      <alignment horizontal="right"/>
    </xf>
    <xf numFmtId="3" fontId="10" fillId="0" borderId="34" xfId="0" applyNumberFormat="1" applyFont="1" applyBorder="1" applyAlignment="1">
      <alignment/>
    </xf>
    <xf numFmtId="3" fontId="4" fillId="33" borderId="33" xfId="0" applyNumberFormat="1" applyFont="1" applyFill="1" applyBorder="1" applyAlignment="1">
      <alignment/>
    </xf>
    <xf numFmtId="3" fontId="10" fillId="0" borderId="34" xfId="0" applyNumberFormat="1" applyFont="1" applyBorder="1" applyAlignment="1">
      <alignment/>
    </xf>
    <xf numFmtId="49" fontId="4" fillId="0" borderId="66" xfId="0" applyNumberFormat="1" applyFont="1" applyFill="1" applyBorder="1" applyAlignment="1">
      <alignment horizontal="right"/>
    </xf>
    <xf numFmtId="3" fontId="10" fillId="0" borderId="67" xfId="0" applyNumberFormat="1" applyFont="1" applyBorder="1" applyAlignment="1">
      <alignment/>
    </xf>
    <xf numFmtId="3" fontId="10" fillId="0" borderId="67" xfId="0" applyNumberFormat="1" applyFont="1" applyBorder="1" applyAlignment="1">
      <alignment/>
    </xf>
    <xf numFmtId="3" fontId="4" fillId="33" borderId="40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63" xfId="0" applyFont="1" applyBorder="1" applyAlignment="1">
      <alignment/>
    </xf>
    <xf numFmtId="0" fontId="7" fillId="0" borderId="14" xfId="0" applyFont="1" applyBorder="1" applyAlignment="1">
      <alignment/>
    </xf>
    <xf numFmtId="3" fontId="2" fillId="0" borderId="18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6" fillId="0" borderId="43" xfId="0" applyFont="1" applyBorder="1" applyAlignment="1">
      <alignment/>
    </xf>
    <xf numFmtId="49" fontId="4" fillId="0" borderId="42" xfId="0" applyNumberFormat="1" applyFont="1" applyFill="1" applyBorder="1" applyAlignment="1">
      <alignment horizontal="right"/>
    </xf>
    <xf numFmtId="3" fontId="2" fillId="0" borderId="43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11" fillId="33" borderId="42" xfId="0" applyFont="1" applyFill="1" applyBorder="1" applyAlignment="1">
      <alignment/>
    </xf>
    <xf numFmtId="3" fontId="2" fillId="33" borderId="48" xfId="0" applyNumberFormat="1" applyFont="1" applyFill="1" applyBorder="1" applyAlignment="1">
      <alignment/>
    </xf>
    <xf numFmtId="49" fontId="4" fillId="33" borderId="43" xfId="0" applyNumberFormat="1" applyFont="1" applyFill="1" applyBorder="1" applyAlignment="1">
      <alignment horizontal="right"/>
    </xf>
    <xf numFmtId="3" fontId="11" fillId="33" borderId="4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/>
    </xf>
    <xf numFmtId="3" fontId="8" fillId="33" borderId="42" xfId="0" applyNumberFormat="1" applyFont="1" applyFill="1" applyBorder="1" applyAlignment="1">
      <alignment/>
    </xf>
    <xf numFmtId="49" fontId="32" fillId="33" borderId="48" xfId="0" applyNumberFormat="1" applyFont="1" applyFill="1" applyBorder="1" applyAlignment="1">
      <alignment horizontal="right"/>
    </xf>
    <xf numFmtId="3" fontId="8" fillId="33" borderId="43" xfId="0" applyNumberFormat="1" applyFont="1" applyFill="1" applyBorder="1" applyAlignment="1">
      <alignment/>
    </xf>
    <xf numFmtId="3" fontId="8" fillId="33" borderId="68" xfId="0" applyNumberFormat="1" applyFont="1" applyFill="1" applyBorder="1" applyAlignment="1">
      <alignment/>
    </xf>
    <xf numFmtId="3" fontId="11" fillId="36" borderId="43" xfId="0" applyNumberFormat="1" applyFont="1" applyFill="1" applyBorder="1" applyAlignment="1">
      <alignment/>
    </xf>
    <xf numFmtId="3" fontId="11" fillId="36" borderId="6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164" fontId="2" fillId="0" borderId="0" xfId="3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12" fillId="0" borderId="0" xfId="38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164" fontId="36" fillId="0" borderId="0" xfId="38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49" fontId="4" fillId="0" borderId="43" xfId="0" applyNumberFormat="1" applyFont="1" applyFill="1" applyBorder="1" applyAlignment="1">
      <alignment horizontal="right"/>
    </xf>
    <xf numFmtId="0" fontId="2" fillId="0" borderId="68" xfId="0" applyFont="1" applyFill="1" applyBorder="1" applyAlignment="1">
      <alignment/>
    </xf>
    <xf numFmtId="3" fontId="2" fillId="33" borderId="68" xfId="0" applyNumberFormat="1" applyFont="1" applyFill="1" applyBorder="1" applyAlignment="1">
      <alignment/>
    </xf>
    <xf numFmtId="0" fontId="2" fillId="0" borderId="59" xfId="0" applyFont="1" applyFill="1" applyBorder="1" applyAlignment="1">
      <alignment/>
    </xf>
    <xf numFmtId="49" fontId="4" fillId="0" borderId="59" xfId="0" applyNumberFormat="1" applyFont="1" applyFill="1" applyBorder="1" applyAlignment="1">
      <alignment horizontal="right"/>
    </xf>
    <xf numFmtId="3" fontId="4" fillId="0" borderId="68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9" fontId="4" fillId="0" borderId="43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2" fillId="0" borderId="68" xfId="0" applyNumberFormat="1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20" xfId="0" applyFont="1" applyBorder="1" applyAlignment="1">
      <alignment/>
    </xf>
    <xf numFmtId="0" fontId="21" fillId="0" borderId="69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4" fillId="0" borderId="69" xfId="0" applyFont="1" applyFill="1" applyBorder="1" applyAlignment="1">
      <alignment/>
    </xf>
    <xf numFmtId="0" fontId="24" fillId="33" borderId="39" xfId="0" applyFont="1" applyFill="1" applyBorder="1" applyAlignment="1">
      <alignment horizontal="center"/>
    </xf>
    <xf numFmtId="0" fontId="4" fillId="0" borderId="68" xfId="0" applyFont="1" applyBorder="1" applyAlignment="1">
      <alignment/>
    </xf>
    <xf numFmtId="0" fontId="6" fillId="0" borderId="42" xfId="0" applyFont="1" applyBorder="1" applyAlignment="1">
      <alignment/>
    </xf>
    <xf numFmtId="0" fontId="7" fillId="0" borderId="43" xfId="0" applyFont="1" applyBorder="1" applyAlignment="1">
      <alignment/>
    </xf>
    <xf numFmtId="49" fontId="4" fillId="0" borderId="48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60" xfId="0" applyFont="1" applyBorder="1" applyAlignment="1">
      <alignment/>
    </xf>
    <xf numFmtId="49" fontId="4" fillId="0" borderId="43" xfId="0" applyNumberFormat="1" applyFont="1" applyBorder="1" applyAlignment="1">
      <alignment horizontal="right"/>
    </xf>
    <xf numFmtId="3" fontId="10" fillId="0" borderId="43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3" fontId="11" fillId="34" borderId="59" xfId="0" applyNumberFormat="1" applyFont="1" applyFill="1" applyBorder="1" applyAlignment="1">
      <alignment/>
    </xf>
    <xf numFmtId="3" fontId="11" fillId="34" borderId="6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001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33540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687050" y="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</xdr:colOff>
      <xdr:row>0</xdr:row>
      <xdr:rowOff>0</xdr:rowOff>
    </xdr:from>
    <xdr:to>
      <xdr:col>20</xdr:col>
      <xdr:colOff>95250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449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468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334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001000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46875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345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2020550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20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468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735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19</xdr:col>
      <xdr:colOff>209550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335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468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20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106870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34588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123825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10</xdr:col>
      <xdr:colOff>95250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791325" y="0"/>
          <a:ext cx="389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334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17</xdr:col>
      <xdr:colOff>209550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20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29250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468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735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8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3340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001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46875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602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602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3340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33450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80010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33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27</xdr:col>
      <xdr:colOff>28575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7354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602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 flipH="1">
          <a:off x="133540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19</xdr:col>
      <xdr:colOff>209550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335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0</xdr:row>
      <xdr:rowOff>0</xdr:rowOff>
    </xdr:from>
    <xdr:to>
      <xdr:col>21</xdr:col>
      <xdr:colOff>209550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468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602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73545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868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868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209550</xdr:colOff>
      <xdr:row>0</xdr:row>
      <xdr:rowOff>0</xdr:rowOff>
    </xdr:from>
    <xdr:to>
      <xdr:col>31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8688050" y="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571500</xdr:colOff>
      <xdr:row>0</xdr:row>
      <xdr:rowOff>0</xdr:rowOff>
    </xdr:from>
    <xdr:to>
      <xdr:col>31</xdr:col>
      <xdr:colOff>571500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171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27</xdr:col>
      <xdr:colOff>209550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1735455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0</xdr:row>
      <xdr:rowOff>0</xdr:rowOff>
    </xdr:from>
    <xdr:to>
      <xdr:col>25</xdr:col>
      <xdr:colOff>209550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735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002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33450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202055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66675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66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133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3335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66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133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266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3335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9</xdr:col>
      <xdr:colOff>209550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00050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1123950</xdr:colOff>
      <xdr:row>0</xdr:row>
      <xdr:rowOff>0</xdr:rowOff>
    </xdr:from>
    <xdr:to>
      <xdr:col>4</xdr:col>
      <xdr:colOff>695325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3790950" y="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600075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726757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0</xdr:row>
      <xdr:rowOff>0</xdr:rowOff>
    </xdr:from>
    <xdr:to>
      <xdr:col>18</xdr:col>
      <xdr:colOff>542925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12871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87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877425" y="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1906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9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254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666750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58674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455295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92455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7914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2544425" y="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192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H="1">
          <a:off x="10687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1254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581025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2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609600</xdr:colOff>
      <xdr:row>0</xdr:row>
      <xdr:rowOff>0</xdr:rowOff>
    </xdr:from>
    <xdr:to>
      <xdr:col>16</xdr:col>
      <xdr:colOff>609600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254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H="1">
          <a:off x="992505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14</xdr:col>
      <xdr:colOff>590550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92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92530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5934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6581775" y="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H="1">
          <a:off x="45339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5219700" y="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459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590550</xdr:colOff>
      <xdr:row>0</xdr:row>
      <xdr:rowOff>0</xdr:rowOff>
    </xdr:from>
    <xdr:to>
      <xdr:col>18</xdr:col>
      <xdr:colOff>590550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261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0</xdr:row>
      <xdr:rowOff>0</xdr:rowOff>
    </xdr:from>
    <xdr:to>
      <xdr:col>22</xdr:col>
      <xdr:colOff>514350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201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H="1">
          <a:off x="31337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9105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0</xdr:row>
      <xdr:rowOff>0</xdr:rowOff>
    </xdr:from>
    <xdr:to>
      <xdr:col>10</xdr:col>
      <xdr:colOff>542925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571500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7239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12</xdr:col>
      <xdr:colOff>552450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724852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0</xdr:row>
      <xdr:rowOff>0</xdr:rowOff>
    </xdr:from>
    <xdr:to>
      <xdr:col>12</xdr:col>
      <xdr:colOff>552450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87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609600</xdr:colOff>
      <xdr:row>0</xdr:row>
      <xdr:rowOff>0</xdr:rowOff>
    </xdr:from>
    <xdr:to>
      <xdr:col>22</xdr:col>
      <xdr:colOff>514350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2630150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171825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0</xdr:row>
      <xdr:rowOff>0</xdr:rowOff>
    </xdr:from>
    <xdr:to>
      <xdr:col>20</xdr:col>
      <xdr:colOff>533400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388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0</xdr:row>
      <xdr:rowOff>0</xdr:rowOff>
    </xdr:from>
    <xdr:to>
      <xdr:col>20</xdr:col>
      <xdr:colOff>581025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393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83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454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43425" y="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12</xdr:col>
      <xdr:colOff>523875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8524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1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1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82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80975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571500</xdr:colOff>
      <xdr:row>0</xdr:row>
      <xdr:rowOff>0</xdr:rowOff>
    </xdr:from>
    <xdr:to>
      <xdr:col>6</xdr:col>
      <xdr:colOff>571500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12</xdr:col>
      <xdr:colOff>533400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8534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53440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0</xdr:row>
      <xdr:rowOff>0</xdr:rowOff>
    </xdr:from>
    <xdr:to>
      <xdr:col>14</xdr:col>
      <xdr:colOff>514350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84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867400" y="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82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0</xdr:row>
      <xdr:rowOff>0</xdr:rowOff>
    </xdr:from>
    <xdr:to>
      <xdr:col>4</xdr:col>
      <xdr:colOff>457200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828800" y="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87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7258050" y="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1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0</xdr:row>
      <xdr:rowOff>0</xdr:rowOff>
    </xdr:from>
    <xdr:to>
      <xdr:col>20</xdr:col>
      <xdr:colOff>581025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393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16</xdr:col>
      <xdr:colOff>533400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122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1259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0</xdr:row>
      <xdr:rowOff>0</xdr:rowOff>
    </xdr:from>
    <xdr:to>
      <xdr:col>20</xdr:col>
      <xdr:colOff>533400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388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0</xdr:row>
      <xdr:rowOff>0</xdr:rowOff>
    </xdr:from>
    <xdr:to>
      <xdr:col>24</xdr:col>
      <xdr:colOff>600075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5201900" y="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0</xdr:row>
      <xdr:rowOff>0</xdr:rowOff>
    </xdr:from>
    <xdr:to>
      <xdr:col>24</xdr:col>
      <xdr:colOff>609600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663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0</xdr:row>
      <xdr:rowOff>0</xdr:rowOff>
    </xdr:from>
    <xdr:to>
      <xdr:col>28</xdr:col>
      <xdr:colOff>571500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6630650" y="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0</xdr:row>
      <xdr:rowOff>0</xdr:rowOff>
    </xdr:from>
    <xdr:to>
      <xdr:col>28</xdr:col>
      <xdr:colOff>581025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926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0</xdr:row>
      <xdr:rowOff>0</xdr:rowOff>
    </xdr:from>
    <xdr:to>
      <xdr:col>22</xdr:col>
      <xdr:colOff>533400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22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571500</xdr:colOff>
      <xdr:row>0</xdr:row>
      <xdr:rowOff>0</xdr:rowOff>
    </xdr:from>
    <xdr:to>
      <xdr:col>26</xdr:col>
      <xdr:colOff>571500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792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H="1">
          <a:off x="5876925" y="0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14</xdr:col>
      <xdr:colOff>523875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248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523875</xdr:colOff>
      <xdr:row>0</xdr:row>
      <xdr:rowOff>0</xdr:rowOff>
    </xdr:from>
    <xdr:to>
      <xdr:col>14</xdr:col>
      <xdr:colOff>523875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5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20</xdr:col>
      <xdr:colOff>581025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0687050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10</xdr:col>
      <xdr:colOff>571500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 flipH="1">
          <a:off x="593407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93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53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23875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259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0</xdr:row>
      <xdr:rowOff>0</xdr:rowOff>
    </xdr:from>
    <xdr:to>
      <xdr:col>18</xdr:col>
      <xdr:colOff>571500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H="1">
          <a:off x="1122045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0</xdr:row>
      <xdr:rowOff>0</xdr:rowOff>
    </xdr:from>
    <xdr:to>
      <xdr:col>24</xdr:col>
      <xdr:colOff>647700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3935075" y="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571500</xdr:colOff>
      <xdr:row>0</xdr:row>
      <xdr:rowOff>0</xdr:rowOff>
    </xdr:from>
    <xdr:to>
      <xdr:col>24</xdr:col>
      <xdr:colOff>571500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659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0</xdr:row>
      <xdr:rowOff>0</xdr:rowOff>
    </xdr:from>
    <xdr:to>
      <xdr:col>26</xdr:col>
      <xdr:colOff>590550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166306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590550</xdr:colOff>
      <xdr:row>0</xdr:row>
      <xdr:rowOff>0</xdr:rowOff>
    </xdr:from>
    <xdr:to>
      <xdr:col>26</xdr:col>
      <xdr:colOff>590550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180975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58578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848350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584835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8483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1249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91249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1249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 flipV="1">
          <a:off x="91344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1046797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458450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1123950</xdr:colOff>
      <xdr:row>58</xdr:row>
      <xdr:rowOff>9525</xdr:rowOff>
    </xdr:from>
    <xdr:to>
      <xdr:col>4</xdr:col>
      <xdr:colOff>1123950</xdr:colOff>
      <xdr:row>59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3790950" y="11858625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0</xdr:row>
      <xdr:rowOff>0</xdr:rowOff>
    </xdr:from>
    <xdr:to>
      <xdr:col>10</xdr:col>
      <xdr:colOff>590550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600075</xdr:colOff>
      <xdr:row>0</xdr:row>
      <xdr:rowOff>0</xdr:rowOff>
    </xdr:from>
    <xdr:to>
      <xdr:col>12</xdr:col>
      <xdr:colOff>514350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726757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586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0</xdr:row>
      <xdr:rowOff>0</xdr:rowOff>
    </xdr:from>
    <xdr:to>
      <xdr:col>18</xdr:col>
      <xdr:colOff>542925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128712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87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877425" y="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1906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0</xdr:row>
      <xdr:rowOff>0</xdr:rowOff>
    </xdr:from>
    <xdr:to>
      <xdr:col>12</xdr:col>
      <xdr:colOff>495300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849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8</xdr:col>
      <xdr:colOff>590550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92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254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0</xdr:row>
      <xdr:rowOff>0</xdr:rowOff>
    </xdr:from>
    <xdr:to>
      <xdr:col>10</xdr:col>
      <xdr:colOff>666750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H="1">
          <a:off x="586740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H="1">
          <a:off x="455295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924550" y="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7791450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2544425" y="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192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 flipH="1">
          <a:off x="10687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1254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581025</xdr:colOff>
      <xdr:row>0</xdr:row>
      <xdr:rowOff>0</xdr:rowOff>
    </xdr:from>
    <xdr:to>
      <xdr:col>22</xdr:col>
      <xdr:colOff>581025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152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609600</xdr:colOff>
      <xdr:row>0</xdr:row>
      <xdr:rowOff>0</xdr:rowOff>
    </xdr:from>
    <xdr:to>
      <xdr:col>16</xdr:col>
      <xdr:colOff>609600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129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254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H="1">
          <a:off x="992505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0</xdr:row>
      <xdr:rowOff>0</xdr:rowOff>
    </xdr:from>
    <xdr:to>
      <xdr:col>14</xdr:col>
      <xdr:colOff>590550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92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18</xdr:col>
      <xdr:colOff>523875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1192530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600075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9340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658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6581775" y="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8</xdr:col>
      <xdr:colOff>533400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 flipH="1">
          <a:off x="4533900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14</xdr:row>
      <xdr:rowOff>0</xdr:rowOff>
    </xdr:from>
    <xdr:to>
      <xdr:col>10</xdr:col>
      <xdr:colOff>571500</xdr:colOff>
      <xdr:row>14</xdr:row>
      <xdr:rowOff>0</xdr:rowOff>
    </xdr:to>
    <xdr:sp>
      <xdr:nvSpPr>
        <xdr:cNvPr id="253" name="Line 254"/>
        <xdr:cNvSpPr>
          <a:spLocks/>
        </xdr:cNvSpPr>
      </xdr:nvSpPr>
      <xdr:spPr>
        <a:xfrm>
          <a:off x="5219700" y="31718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14</xdr:row>
      <xdr:rowOff>0</xdr:rowOff>
    </xdr:from>
    <xdr:to>
      <xdr:col>6</xdr:col>
      <xdr:colOff>590550</xdr:colOff>
      <xdr:row>15</xdr:row>
      <xdr:rowOff>0</xdr:rowOff>
    </xdr:to>
    <xdr:sp>
      <xdr:nvSpPr>
        <xdr:cNvPr id="254" name="Line 255"/>
        <xdr:cNvSpPr>
          <a:spLocks/>
        </xdr:cNvSpPr>
      </xdr:nvSpPr>
      <xdr:spPr>
        <a:xfrm>
          <a:off x="4591050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590550</xdr:colOff>
      <xdr:row>14</xdr:row>
      <xdr:rowOff>9525</xdr:rowOff>
    </xdr:from>
    <xdr:to>
      <xdr:col>18</xdr:col>
      <xdr:colOff>590550</xdr:colOff>
      <xdr:row>14</xdr:row>
      <xdr:rowOff>219075</xdr:rowOff>
    </xdr:to>
    <xdr:sp>
      <xdr:nvSpPr>
        <xdr:cNvPr id="255" name="Line 256"/>
        <xdr:cNvSpPr>
          <a:spLocks/>
        </xdr:cNvSpPr>
      </xdr:nvSpPr>
      <xdr:spPr>
        <a:xfrm>
          <a:off x="12611100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19</xdr:row>
      <xdr:rowOff>0</xdr:rowOff>
    </xdr:from>
    <xdr:to>
      <xdr:col>10</xdr:col>
      <xdr:colOff>581025</xdr:colOff>
      <xdr:row>20</xdr:row>
      <xdr:rowOff>0</xdr:rowOff>
    </xdr:to>
    <xdr:sp>
      <xdr:nvSpPr>
        <xdr:cNvPr id="256" name="Line 258"/>
        <xdr:cNvSpPr>
          <a:spLocks/>
        </xdr:cNvSpPr>
      </xdr:nvSpPr>
      <xdr:spPr>
        <a:xfrm>
          <a:off x="7248525" y="4314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14</xdr:row>
      <xdr:rowOff>0</xdr:rowOff>
    </xdr:from>
    <xdr:to>
      <xdr:col>7</xdr:col>
      <xdr:colOff>95250</xdr:colOff>
      <xdr:row>14</xdr:row>
      <xdr:rowOff>0</xdr:rowOff>
    </xdr:to>
    <xdr:sp>
      <xdr:nvSpPr>
        <xdr:cNvPr id="257" name="Line 259"/>
        <xdr:cNvSpPr>
          <a:spLocks/>
        </xdr:cNvSpPr>
      </xdr:nvSpPr>
      <xdr:spPr>
        <a:xfrm>
          <a:off x="4591050" y="31718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24</xdr:row>
      <xdr:rowOff>0</xdr:rowOff>
    </xdr:from>
    <xdr:to>
      <xdr:col>10</xdr:col>
      <xdr:colOff>542925</xdr:colOff>
      <xdr:row>25</xdr:row>
      <xdr:rowOff>0</xdr:rowOff>
    </xdr:to>
    <xdr:sp>
      <xdr:nvSpPr>
        <xdr:cNvPr id="258" name="Line 260"/>
        <xdr:cNvSpPr>
          <a:spLocks/>
        </xdr:cNvSpPr>
      </xdr:nvSpPr>
      <xdr:spPr>
        <a:xfrm>
          <a:off x="7210425" y="5457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571500</xdr:colOff>
      <xdr:row>28</xdr:row>
      <xdr:rowOff>0</xdr:rowOff>
    </xdr:from>
    <xdr:to>
      <xdr:col>10</xdr:col>
      <xdr:colOff>571500</xdr:colOff>
      <xdr:row>30</xdr:row>
      <xdr:rowOff>0</xdr:rowOff>
    </xdr:to>
    <xdr:sp>
      <xdr:nvSpPr>
        <xdr:cNvPr id="259" name="Line 261"/>
        <xdr:cNvSpPr>
          <a:spLocks/>
        </xdr:cNvSpPr>
      </xdr:nvSpPr>
      <xdr:spPr>
        <a:xfrm>
          <a:off x="7239000" y="6372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581025</xdr:colOff>
      <xdr:row>29</xdr:row>
      <xdr:rowOff>0</xdr:rowOff>
    </xdr:from>
    <xdr:to>
      <xdr:col>12</xdr:col>
      <xdr:colOff>552450</xdr:colOff>
      <xdr:row>29</xdr:row>
      <xdr:rowOff>0</xdr:rowOff>
    </xdr:to>
    <xdr:sp>
      <xdr:nvSpPr>
        <xdr:cNvPr id="260" name="Line 262"/>
        <xdr:cNvSpPr>
          <a:spLocks/>
        </xdr:cNvSpPr>
      </xdr:nvSpPr>
      <xdr:spPr>
        <a:xfrm>
          <a:off x="7248525" y="66008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29</xdr:row>
      <xdr:rowOff>9525</xdr:rowOff>
    </xdr:from>
    <xdr:to>
      <xdr:col>12</xdr:col>
      <xdr:colOff>552450</xdr:colOff>
      <xdr:row>30</xdr:row>
      <xdr:rowOff>0</xdr:rowOff>
    </xdr:to>
    <xdr:sp>
      <xdr:nvSpPr>
        <xdr:cNvPr id="261" name="Line 263"/>
        <xdr:cNvSpPr>
          <a:spLocks/>
        </xdr:cNvSpPr>
      </xdr:nvSpPr>
      <xdr:spPr>
        <a:xfrm>
          <a:off x="8553450" y="6610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14</xdr:row>
      <xdr:rowOff>9525</xdr:rowOff>
    </xdr:from>
    <xdr:to>
      <xdr:col>8</xdr:col>
      <xdr:colOff>542925</xdr:colOff>
      <xdr:row>14</xdr:row>
      <xdr:rowOff>219075</xdr:rowOff>
    </xdr:to>
    <xdr:sp>
      <xdr:nvSpPr>
        <xdr:cNvPr id="262" name="Line 264"/>
        <xdr:cNvSpPr>
          <a:spLocks/>
        </xdr:cNvSpPr>
      </xdr:nvSpPr>
      <xdr:spPr>
        <a:xfrm>
          <a:off x="5876925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14</xdr:row>
      <xdr:rowOff>0</xdr:rowOff>
    </xdr:from>
    <xdr:to>
      <xdr:col>6</xdr:col>
      <xdr:colOff>590550</xdr:colOff>
      <xdr:row>14</xdr:row>
      <xdr:rowOff>0</xdr:rowOff>
    </xdr:to>
    <xdr:sp>
      <xdr:nvSpPr>
        <xdr:cNvPr id="263" name="Line 267"/>
        <xdr:cNvSpPr>
          <a:spLocks/>
        </xdr:cNvSpPr>
      </xdr:nvSpPr>
      <xdr:spPr>
        <a:xfrm>
          <a:off x="3171825" y="3171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12</xdr:row>
      <xdr:rowOff>219075</xdr:rowOff>
    </xdr:from>
    <xdr:to>
      <xdr:col>20</xdr:col>
      <xdr:colOff>533400</xdr:colOff>
      <xdr:row>14</xdr:row>
      <xdr:rowOff>0</xdr:rowOff>
    </xdr:to>
    <xdr:sp>
      <xdr:nvSpPr>
        <xdr:cNvPr id="264" name="Line 268"/>
        <xdr:cNvSpPr>
          <a:spLocks/>
        </xdr:cNvSpPr>
      </xdr:nvSpPr>
      <xdr:spPr>
        <a:xfrm>
          <a:off x="13887450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8</xdr:row>
      <xdr:rowOff>0</xdr:rowOff>
    </xdr:from>
    <xdr:to>
      <xdr:col>20</xdr:col>
      <xdr:colOff>581025</xdr:colOff>
      <xdr:row>8</xdr:row>
      <xdr:rowOff>219075</xdr:rowOff>
    </xdr:to>
    <xdr:sp>
      <xdr:nvSpPr>
        <xdr:cNvPr id="265" name="Line 269"/>
        <xdr:cNvSpPr>
          <a:spLocks/>
        </xdr:cNvSpPr>
      </xdr:nvSpPr>
      <xdr:spPr>
        <a:xfrm>
          <a:off x="13935075" y="1790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19</xdr:row>
      <xdr:rowOff>0</xdr:rowOff>
    </xdr:from>
    <xdr:to>
      <xdr:col>8</xdr:col>
      <xdr:colOff>533400</xdr:colOff>
      <xdr:row>19</xdr:row>
      <xdr:rowOff>219075</xdr:rowOff>
    </xdr:to>
    <xdr:sp>
      <xdr:nvSpPr>
        <xdr:cNvPr id="266" name="Line 270"/>
        <xdr:cNvSpPr>
          <a:spLocks/>
        </xdr:cNvSpPr>
      </xdr:nvSpPr>
      <xdr:spPr>
        <a:xfrm>
          <a:off x="5867400" y="4314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504825</xdr:colOff>
      <xdr:row>23</xdr:row>
      <xdr:rowOff>9525</xdr:rowOff>
    </xdr:to>
    <xdr:sp>
      <xdr:nvSpPr>
        <xdr:cNvPr id="267" name="Line 271"/>
        <xdr:cNvSpPr>
          <a:spLocks/>
        </xdr:cNvSpPr>
      </xdr:nvSpPr>
      <xdr:spPr>
        <a:xfrm>
          <a:off x="5838825" y="522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23</xdr:row>
      <xdr:rowOff>19050</xdr:rowOff>
    </xdr:from>
    <xdr:to>
      <xdr:col>8</xdr:col>
      <xdr:colOff>504825</xdr:colOff>
      <xdr:row>24</xdr:row>
      <xdr:rowOff>219075</xdr:rowOff>
    </xdr:to>
    <xdr:sp>
      <xdr:nvSpPr>
        <xdr:cNvPr id="268" name="Line 272"/>
        <xdr:cNvSpPr>
          <a:spLocks/>
        </xdr:cNvSpPr>
      </xdr:nvSpPr>
      <xdr:spPr>
        <a:xfrm>
          <a:off x="5838825" y="52482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542925</xdr:colOff>
      <xdr:row>24</xdr:row>
      <xdr:rowOff>219075</xdr:rowOff>
    </xdr:to>
    <xdr:sp>
      <xdr:nvSpPr>
        <xdr:cNvPr id="269" name="Line 273"/>
        <xdr:cNvSpPr>
          <a:spLocks/>
        </xdr:cNvSpPr>
      </xdr:nvSpPr>
      <xdr:spPr>
        <a:xfrm flipV="1">
          <a:off x="4543425" y="5457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12</xdr:col>
      <xdr:colOff>523875</xdr:colOff>
      <xdr:row>24</xdr:row>
      <xdr:rowOff>0</xdr:rowOff>
    </xdr:to>
    <xdr:sp>
      <xdr:nvSpPr>
        <xdr:cNvPr id="270" name="Line 274"/>
        <xdr:cNvSpPr>
          <a:spLocks/>
        </xdr:cNvSpPr>
      </xdr:nvSpPr>
      <xdr:spPr>
        <a:xfrm>
          <a:off x="4543425" y="5457825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24</xdr:row>
      <xdr:rowOff>0</xdr:rowOff>
    </xdr:from>
    <xdr:to>
      <xdr:col>12</xdr:col>
      <xdr:colOff>523875</xdr:colOff>
      <xdr:row>24</xdr:row>
      <xdr:rowOff>219075</xdr:rowOff>
    </xdr:to>
    <xdr:sp>
      <xdr:nvSpPr>
        <xdr:cNvPr id="271" name="Line 275"/>
        <xdr:cNvSpPr>
          <a:spLocks/>
        </xdr:cNvSpPr>
      </xdr:nvSpPr>
      <xdr:spPr>
        <a:xfrm>
          <a:off x="8524875" y="5457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18</xdr:row>
      <xdr:rowOff>0</xdr:rowOff>
    </xdr:from>
    <xdr:to>
      <xdr:col>8</xdr:col>
      <xdr:colOff>533400</xdr:colOff>
      <xdr:row>19</xdr:row>
      <xdr:rowOff>9525</xdr:rowOff>
    </xdr:to>
    <xdr:sp>
      <xdr:nvSpPr>
        <xdr:cNvPr id="272" name="Line 284"/>
        <xdr:cNvSpPr>
          <a:spLocks/>
        </xdr:cNvSpPr>
      </xdr:nvSpPr>
      <xdr:spPr>
        <a:xfrm flipV="1">
          <a:off x="5867400" y="4086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19</xdr:row>
      <xdr:rowOff>0</xdr:rowOff>
    </xdr:from>
    <xdr:to>
      <xdr:col>10</xdr:col>
      <xdr:colOff>581025</xdr:colOff>
      <xdr:row>19</xdr:row>
      <xdr:rowOff>0</xdr:rowOff>
    </xdr:to>
    <xdr:sp>
      <xdr:nvSpPr>
        <xdr:cNvPr id="273" name="Line 285"/>
        <xdr:cNvSpPr>
          <a:spLocks/>
        </xdr:cNvSpPr>
      </xdr:nvSpPr>
      <xdr:spPr>
        <a:xfrm>
          <a:off x="5867400" y="43148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12</xdr:row>
      <xdr:rowOff>219075</xdr:rowOff>
    </xdr:from>
    <xdr:to>
      <xdr:col>8</xdr:col>
      <xdr:colOff>542925</xdr:colOff>
      <xdr:row>14</xdr:row>
      <xdr:rowOff>0</xdr:rowOff>
    </xdr:to>
    <xdr:sp>
      <xdr:nvSpPr>
        <xdr:cNvPr id="274" name="Line 289"/>
        <xdr:cNvSpPr>
          <a:spLocks/>
        </xdr:cNvSpPr>
      </xdr:nvSpPr>
      <xdr:spPr>
        <a:xfrm>
          <a:off x="5876925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14</xdr:row>
      <xdr:rowOff>0</xdr:rowOff>
    </xdr:from>
    <xdr:to>
      <xdr:col>12</xdr:col>
      <xdr:colOff>514350</xdr:colOff>
      <xdr:row>14</xdr:row>
      <xdr:rowOff>0</xdr:rowOff>
    </xdr:to>
    <xdr:sp>
      <xdr:nvSpPr>
        <xdr:cNvPr id="275" name="Line 290"/>
        <xdr:cNvSpPr>
          <a:spLocks/>
        </xdr:cNvSpPr>
      </xdr:nvSpPr>
      <xdr:spPr>
        <a:xfrm>
          <a:off x="7258050" y="31718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14</xdr:row>
      <xdr:rowOff>0</xdr:rowOff>
    </xdr:from>
    <xdr:to>
      <xdr:col>12</xdr:col>
      <xdr:colOff>514350</xdr:colOff>
      <xdr:row>14</xdr:row>
      <xdr:rowOff>219075</xdr:rowOff>
    </xdr:to>
    <xdr:sp>
      <xdr:nvSpPr>
        <xdr:cNvPr id="276" name="Line 291"/>
        <xdr:cNvSpPr>
          <a:spLocks/>
        </xdr:cNvSpPr>
      </xdr:nvSpPr>
      <xdr:spPr>
        <a:xfrm>
          <a:off x="8515350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14</xdr:row>
      <xdr:rowOff>0</xdr:rowOff>
    </xdr:from>
    <xdr:to>
      <xdr:col>20</xdr:col>
      <xdr:colOff>533400</xdr:colOff>
      <xdr:row>14</xdr:row>
      <xdr:rowOff>219075</xdr:rowOff>
    </xdr:to>
    <xdr:sp>
      <xdr:nvSpPr>
        <xdr:cNvPr id="277" name="Line 294"/>
        <xdr:cNvSpPr>
          <a:spLocks/>
        </xdr:cNvSpPr>
      </xdr:nvSpPr>
      <xdr:spPr>
        <a:xfrm>
          <a:off x="13887450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8</xdr:row>
      <xdr:rowOff>0</xdr:rowOff>
    </xdr:from>
    <xdr:to>
      <xdr:col>15</xdr:col>
      <xdr:colOff>228600</xdr:colOff>
      <xdr:row>8</xdr:row>
      <xdr:rowOff>0</xdr:rowOff>
    </xdr:to>
    <xdr:sp>
      <xdr:nvSpPr>
        <xdr:cNvPr id="278" name="Line 295"/>
        <xdr:cNvSpPr>
          <a:spLocks/>
        </xdr:cNvSpPr>
      </xdr:nvSpPr>
      <xdr:spPr>
        <a:xfrm flipH="1">
          <a:off x="5867400" y="1790700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8</xdr:row>
      <xdr:rowOff>0</xdr:rowOff>
    </xdr:from>
    <xdr:to>
      <xdr:col>8</xdr:col>
      <xdr:colOff>533400</xdr:colOff>
      <xdr:row>9</xdr:row>
      <xdr:rowOff>0</xdr:rowOff>
    </xdr:to>
    <xdr:sp>
      <xdr:nvSpPr>
        <xdr:cNvPr id="279" name="Line 296"/>
        <xdr:cNvSpPr>
          <a:spLocks/>
        </xdr:cNvSpPr>
      </xdr:nvSpPr>
      <xdr:spPr>
        <a:xfrm>
          <a:off x="5867400" y="1790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24</xdr:row>
      <xdr:rowOff>0</xdr:rowOff>
    </xdr:from>
    <xdr:to>
      <xdr:col>14</xdr:col>
      <xdr:colOff>523875</xdr:colOff>
      <xdr:row>24</xdr:row>
      <xdr:rowOff>0</xdr:rowOff>
    </xdr:to>
    <xdr:sp>
      <xdr:nvSpPr>
        <xdr:cNvPr id="280" name="Line 297"/>
        <xdr:cNvSpPr>
          <a:spLocks/>
        </xdr:cNvSpPr>
      </xdr:nvSpPr>
      <xdr:spPr>
        <a:xfrm>
          <a:off x="8524875" y="5457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523875</xdr:colOff>
      <xdr:row>24</xdr:row>
      <xdr:rowOff>0</xdr:rowOff>
    </xdr:from>
    <xdr:to>
      <xdr:col>14</xdr:col>
      <xdr:colOff>523875</xdr:colOff>
      <xdr:row>25</xdr:row>
      <xdr:rowOff>0</xdr:rowOff>
    </xdr:to>
    <xdr:sp>
      <xdr:nvSpPr>
        <xdr:cNvPr id="281" name="Line 298"/>
        <xdr:cNvSpPr>
          <a:spLocks/>
        </xdr:cNvSpPr>
      </xdr:nvSpPr>
      <xdr:spPr>
        <a:xfrm>
          <a:off x="9858375" y="5457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228600</xdr:colOff>
      <xdr:row>8</xdr:row>
      <xdr:rowOff>0</xdr:rowOff>
    </xdr:from>
    <xdr:to>
      <xdr:col>20</xdr:col>
      <xdr:colOff>581025</xdr:colOff>
      <xdr:row>8</xdr:row>
      <xdr:rowOff>0</xdr:rowOff>
    </xdr:to>
    <xdr:sp>
      <xdr:nvSpPr>
        <xdr:cNvPr id="282" name="Line 299"/>
        <xdr:cNvSpPr>
          <a:spLocks/>
        </xdr:cNvSpPr>
      </xdr:nvSpPr>
      <xdr:spPr>
        <a:xfrm>
          <a:off x="10687050" y="17907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15</xdr:row>
      <xdr:rowOff>0</xdr:rowOff>
    </xdr:from>
    <xdr:to>
      <xdr:col>24</xdr:col>
      <xdr:colOff>609600</xdr:colOff>
      <xdr:row>15</xdr:row>
      <xdr:rowOff>0</xdr:rowOff>
    </xdr:to>
    <xdr:sp>
      <xdr:nvSpPr>
        <xdr:cNvPr id="283" name="Line 305"/>
        <xdr:cNvSpPr>
          <a:spLocks/>
        </xdr:cNvSpPr>
      </xdr:nvSpPr>
      <xdr:spPr>
        <a:xfrm>
          <a:off x="166306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29</xdr:row>
      <xdr:rowOff>0</xdr:rowOff>
    </xdr:from>
    <xdr:to>
      <xdr:col>12</xdr:col>
      <xdr:colOff>552450</xdr:colOff>
      <xdr:row>29</xdr:row>
      <xdr:rowOff>0</xdr:rowOff>
    </xdr:to>
    <xdr:sp>
      <xdr:nvSpPr>
        <xdr:cNvPr id="284" name="Line 306"/>
        <xdr:cNvSpPr>
          <a:spLocks/>
        </xdr:cNvSpPr>
      </xdr:nvSpPr>
      <xdr:spPr>
        <a:xfrm>
          <a:off x="8553450" y="660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29</xdr:row>
      <xdr:rowOff>0</xdr:rowOff>
    </xdr:from>
    <xdr:to>
      <xdr:col>14</xdr:col>
      <xdr:colOff>581025</xdr:colOff>
      <xdr:row>30</xdr:row>
      <xdr:rowOff>0</xdr:rowOff>
    </xdr:to>
    <xdr:sp>
      <xdr:nvSpPr>
        <xdr:cNvPr id="285" name="Line 307"/>
        <xdr:cNvSpPr>
          <a:spLocks/>
        </xdr:cNvSpPr>
      </xdr:nvSpPr>
      <xdr:spPr>
        <a:xfrm>
          <a:off x="9915525" y="6600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29</xdr:row>
      <xdr:rowOff>0</xdr:rowOff>
    </xdr:from>
    <xdr:to>
      <xdr:col>16</xdr:col>
      <xdr:colOff>514350</xdr:colOff>
      <xdr:row>30</xdr:row>
      <xdr:rowOff>0</xdr:rowOff>
    </xdr:to>
    <xdr:sp>
      <xdr:nvSpPr>
        <xdr:cNvPr id="286" name="Line 308"/>
        <xdr:cNvSpPr>
          <a:spLocks/>
        </xdr:cNvSpPr>
      </xdr:nvSpPr>
      <xdr:spPr>
        <a:xfrm>
          <a:off x="11201400" y="6600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28</xdr:row>
      <xdr:rowOff>0</xdr:rowOff>
    </xdr:from>
    <xdr:to>
      <xdr:col>14</xdr:col>
      <xdr:colOff>581025</xdr:colOff>
      <xdr:row>28</xdr:row>
      <xdr:rowOff>219075</xdr:rowOff>
    </xdr:to>
    <xdr:sp>
      <xdr:nvSpPr>
        <xdr:cNvPr id="287" name="Line 309"/>
        <xdr:cNvSpPr>
          <a:spLocks/>
        </xdr:cNvSpPr>
      </xdr:nvSpPr>
      <xdr:spPr>
        <a:xfrm flipV="1">
          <a:off x="9915525" y="63722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29</xdr:row>
      <xdr:rowOff>0</xdr:rowOff>
    </xdr:from>
    <xdr:to>
      <xdr:col>16</xdr:col>
      <xdr:colOff>514350</xdr:colOff>
      <xdr:row>29</xdr:row>
      <xdr:rowOff>0</xdr:rowOff>
    </xdr:to>
    <xdr:sp>
      <xdr:nvSpPr>
        <xdr:cNvPr id="288" name="Line 310"/>
        <xdr:cNvSpPr>
          <a:spLocks/>
        </xdr:cNvSpPr>
      </xdr:nvSpPr>
      <xdr:spPr>
        <a:xfrm>
          <a:off x="9915525" y="66008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590550</xdr:colOff>
      <xdr:row>14</xdr:row>
      <xdr:rowOff>0</xdr:rowOff>
    </xdr:from>
    <xdr:to>
      <xdr:col>20</xdr:col>
      <xdr:colOff>542925</xdr:colOff>
      <xdr:row>14</xdr:row>
      <xdr:rowOff>0</xdr:rowOff>
    </xdr:to>
    <xdr:sp>
      <xdr:nvSpPr>
        <xdr:cNvPr id="289" name="Line 311"/>
        <xdr:cNvSpPr>
          <a:spLocks/>
        </xdr:cNvSpPr>
      </xdr:nvSpPr>
      <xdr:spPr>
        <a:xfrm>
          <a:off x="12611100" y="31718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523875</xdr:colOff>
      <xdr:row>18</xdr:row>
      <xdr:rowOff>0</xdr:rowOff>
    </xdr:from>
    <xdr:to>
      <xdr:col>6</xdr:col>
      <xdr:colOff>523875</xdr:colOff>
      <xdr:row>20</xdr:row>
      <xdr:rowOff>0</xdr:rowOff>
    </xdr:to>
    <xdr:sp>
      <xdr:nvSpPr>
        <xdr:cNvPr id="290" name="Line 316"/>
        <xdr:cNvSpPr>
          <a:spLocks/>
        </xdr:cNvSpPr>
      </xdr:nvSpPr>
      <xdr:spPr>
        <a:xfrm>
          <a:off x="4524375" y="4086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19</xdr:row>
      <xdr:rowOff>0</xdr:rowOff>
    </xdr:from>
    <xdr:to>
      <xdr:col>4</xdr:col>
      <xdr:colOff>523875</xdr:colOff>
      <xdr:row>19</xdr:row>
      <xdr:rowOff>209550</xdr:rowOff>
    </xdr:to>
    <xdr:sp>
      <xdr:nvSpPr>
        <xdr:cNvPr id="291" name="Line 317"/>
        <xdr:cNvSpPr>
          <a:spLocks/>
        </xdr:cNvSpPr>
      </xdr:nvSpPr>
      <xdr:spPr>
        <a:xfrm>
          <a:off x="3190875" y="4314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19</xdr:row>
      <xdr:rowOff>0</xdr:rowOff>
    </xdr:from>
    <xdr:to>
      <xdr:col>2</xdr:col>
      <xdr:colOff>523875</xdr:colOff>
      <xdr:row>20</xdr:row>
      <xdr:rowOff>9525</xdr:rowOff>
    </xdr:to>
    <xdr:sp>
      <xdr:nvSpPr>
        <xdr:cNvPr id="292" name="Line 318"/>
        <xdr:cNvSpPr>
          <a:spLocks/>
        </xdr:cNvSpPr>
      </xdr:nvSpPr>
      <xdr:spPr>
        <a:xfrm>
          <a:off x="1857375" y="4314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19</xdr:row>
      <xdr:rowOff>0</xdr:rowOff>
    </xdr:from>
    <xdr:to>
      <xdr:col>6</xdr:col>
      <xdr:colOff>514350</xdr:colOff>
      <xdr:row>19</xdr:row>
      <xdr:rowOff>0</xdr:rowOff>
    </xdr:to>
    <xdr:sp>
      <xdr:nvSpPr>
        <xdr:cNvPr id="293" name="Line 319"/>
        <xdr:cNvSpPr>
          <a:spLocks/>
        </xdr:cNvSpPr>
      </xdr:nvSpPr>
      <xdr:spPr>
        <a:xfrm>
          <a:off x="1857375" y="43148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14</xdr:row>
      <xdr:rowOff>0</xdr:rowOff>
    </xdr:from>
    <xdr:to>
      <xdr:col>4</xdr:col>
      <xdr:colOff>495300</xdr:colOff>
      <xdr:row>14</xdr:row>
      <xdr:rowOff>209550</xdr:rowOff>
    </xdr:to>
    <xdr:sp>
      <xdr:nvSpPr>
        <xdr:cNvPr id="294" name="Line 320"/>
        <xdr:cNvSpPr>
          <a:spLocks/>
        </xdr:cNvSpPr>
      </xdr:nvSpPr>
      <xdr:spPr>
        <a:xfrm>
          <a:off x="3162300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14</xdr:row>
      <xdr:rowOff>9525</xdr:rowOff>
    </xdr:from>
    <xdr:to>
      <xdr:col>2</xdr:col>
      <xdr:colOff>523875</xdr:colOff>
      <xdr:row>14</xdr:row>
      <xdr:rowOff>219075</xdr:rowOff>
    </xdr:to>
    <xdr:sp>
      <xdr:nvSpPr>
        <xdr:cNvPr id="295" name="Line 321"/>
        <xdr:cNvSpPr>
          <a:spLocks/>
        </xdr:cNvSpPr>
      </xdr:nvSpPr>
      <xdr:spPr>
        <a:xfrm>
          <a:off x="1857375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14</xdr:row>
      <xdr:rowOff>0</xdr:rowOff>
    </xdr:from>
    <xdr:to>
      <xdr:col>4</xdr:col>
      <xdr:colOff>476250</xdr:colOff>
      <xdr:row>14</xdr:row>
      <xdr:rowOff>0</xdr:rowOff>
    </xdr:to>
    <xdr:sp>
      <xdr:nvSpPr>
        <xdr:cNvPr id="296" name="Line 322"/>
        <xdr:cNvSpPr>
          <a:spLocks/>
        </xdr:cNvSpPr>
      </xdr:nvSpPr>
      <xdr:spPr>
        <a:xfrm>
          <a:off x="1857375" y="31718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14</xdr:row>
      <xdr:rowOff>0</xdr:rowOff>
    </xdr:from>
    <xdr:to>
      <xdr:col>22</xdr:col>
      <xdr:colOff>552450</xdr:colOff>
      <xdr:row>14</xdr:row>
      <xdr:rowOff>0</xdr:rowOff>
    </xdr:to>
    <xdr:sp>
      <xdr:nvSpPr>
        <xdr:cNvPr id="297" name="Line 323"/>
        <xdr:cNvSpPr>
          <a:spLocks/>
        </xdr:cNvSpPr>
      </xdr:nvSpPr>
      <xdr:spPr>
        <a:xfrm>
          <a:off x="13887450" y="31718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552450</xdr:colOff>
      <xdr:row>14</xdr:row>
      <xdr:rowOff>0</xdr:rowOff>
    </xdr:from>
    <xdr:to>
      <xdr:col>22</xdr:col>
      <xdr:colOff>552450</xdr:colOff>
      <xdr:row>14</xdr:row>
      <xdr:rowOff>219075</xdr:rowOff>
    </xdr:to>
    <xdr:sp>
      <xdr:nvSpPr>
        <xdr:cNvPr id="298" name="Line 324"/>
        <xdr:cNvSpPr>
          <a:spLocks/>
        </xdr:cNvSpPr>
      </xdr:nvSpPr>
      <xdr:spPr>
        <a:xfrm>
          <a:off x="15240000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5</xdr:row>
      <xdr:rowOff>257175</xdr:rowOff>
    </xdr:from>
    <xdr:to>
      <xdr:col>14</xdr:col>
      <xdr:colOff>619125</xdr:colOff>
      <xdr:row>7</xdr:row>
      <xdr:rowOff>142875</xdr:rowOff>
    </xdr:to>
    <xdr:sp>
      <xdr:nvSpPr>
        <xdr:cNvPr id="299" name="Line 325"/>
        <xdr:cNvSpPr>
          <a:spLocks/>
        </xdr:cNvSpPr>
      </xdr:nvSpPr>
      <xdr:spPr>
        <a:xfrm>
          <a:off x="9953625" y="1362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tabSelected="1" zoomScalePageLayoutView="0" workbookViewId="0" topLeftCell="B1">
      <selection activeCell="O10" sqref="O10"/>
    </sheetView>
  </sheetViews>
  <sheetFormatPr defaultColWidth="9.00390625" defaultRowHeight="12.75"/>
  <cols>
    <col min="1" max="1" width="14.75390625" style="14" customWidth="1"/>
    <col min="2" max="2" width="2.75390625" style="14" customWidth="1"/>
    <col min="3" max="3" width="14.75390625" style="14" customWidth="1"/>
    <col min="4" max="4" width="2.75390625" style="14" customWidth="1"/>
    <col min="5" max="5" width="14.75390625" style="14" customWidth="1"/>
    <col min="6" max="6" width="2.75390625" style="14" customWidth="1"/>
    <col min="7" max="7" width="14.75390625" style="14" customWidth="1"/>
    <col min="8" max="8" width="2.75390625" style="14" customWidth="1"/>
    <col min="9" max="9" width="14.75390625" style="14" customWidth="1"/>
    <col min="10" max="10" width="2.75390625" style="14" customWidth="1"/>
    <col min="11" max="11" width="14.75390625" style="14" customWidth="1"/>
    <col min="12" max="12" width="2.75390625" style="14" customWidth="1"/>
    <col min="13" max="13" width="14.75390625" style="14" customWidth="1"/>
    <col min="14" max="14" width="2.75390625" style="14" customWidth="1"/>
    <col min="15" max="15" width="14.75390625" style="14" customWidth="1"/>
    <col min="16" max="16" width="3.00390625" style="14" customWidth="1"/>
    <col min="17" max="17" width="14.75390625" style="14" customWidth="1"/>
    <col min="18" max="18" width="2.75390625" style="14" customWidth="1"/>
    <col min="19" max="19" width="14.75390625" style="14" customWidth="1"/>
    <col min="20" max="20" width="2.75390625" style="14" customWidth="1"/>
    <col min="21" max="21" width="14.75390625" style="14" customWidth="1"/>
    <col min="22" max="22" width="2.75390625" style="14" customWidth="1"/>
    <col min="23" max="23" width="14.75390625" style="14" customWidth="1"/>
    <col min="24" max="24" width="2.75390625" style="14" customWidth="1"/>
    <col min="25" max="25" width="14.75390625" style="14" customWidth="1"/>
    <col min="26" max="26" width="2.75390625" style="14" customWidth="1"/>
    <col min="27" max="27" width="14.75390625" style="14" customWidth="1"/>
    <col min="28" max="28" width="2.75390625" style="14" customWidth="1"/>
    <col min="29" max="29" width="14.75390625" style="14" customWidth="1"/>
    <col min="30" max="30" width="2.75390625" style="14" customWidth="1"/>
    <col min="31" max="31" width="14.75390625" style="14" customWidth="1"/>
    <col min="32" max="16384" width="9.125" style="14" customWidth="1"/>
  </cols>
  <sheetData>
    <row r="1" spans="12:17" ht="13.5" thickBot="1">
      <c r="L1" s="13"/>
      <c r="M1" s="13"/>
      <c r="N1" s="13"/>
      <c r="O1" s="13"/>
      <c r="P1" s="13"/>
      <c r="Q1" s="13"/>
    </row>
    <row r="2" spans="12:18" ht="12.75">
      <c r="L2" s="126"/>
      <c r="M2" s="167"/>
      <c r="N2" s="167"/>
      <c r="O2" s="167"/>
      <c r="P2" s="167"/>
      <c r="Q2" s="167"/>
      <c r="R2" s="127"/>
    </row>
    <row r="3" spans="12:18" ht="24.75" customHeight="1">
      <c r="L3" s="128"/>
      <c r="M3" s="13"/>
      <c r="N3" s="472">
        <f>SUM(G11+S11)</f>
        <v>1392915800</v>
      </c>
      <c r="O3" s="472"/>
      <c r="P3" s="472"/>
      <c r="Q3" s="13"/>
      <c r="R3" s="129"/>
    </row>
    <row r="4" spans="12:18" ht="12.75">
      <c r="L4" s="128"/>
      <c r="M4" s="13"/>
      <c r="N4" s="13"/>
      <c r="O4" s="13"/>
      <c r="P4" s="13"/>
      <c r="Q4" s="13"/>
      <c r="R4" s="129"/>
    </row>
    <row r="5" spans="12:18" ht="23.25">
      <c r="L5" s="128"/>
      <c r="M5" s="483" t="s">
        <v>2</v>
      </c>
      <c r="N5" s="483"/>
      <c r="O5" s="483"/>
      <c r="P5" s="483"/>
      <c r="Q5" s="483"/>
      <c r="R5" s="129"/>
    </row>
    <row r="6" spans="5:19" ht="21" thickBot="1">
      <c r="E6" s="13"/>
      <c r="F6" s="13"/>
      <c r="G6" s="13"/>
      <c r="H6" s="13"/>
      <c r="I6" s="13"/>
      <c r="J6" s="13"/>
      <c r="K6" s="16"/>
      <c r="L6" s="130"/>
      <c r="M6" s="62"/>
      <c r="N6" s="62"/>
      <c r="O6" s="131"/>
      <c r="P6" s="17"/>
      <c r="Q6" s="131"/>
      <c r="R6" s="132"/>
      <c r="S6" s="13"/>
    </row>
    <row r="7" spans="11:19" ht="20.25">
      <c r="K7" s="18"/>
      <c r="O7" s="13"/>
      <c r="P7" s="13"/>
      <c r="Q7" s="13"/>
      <c r="R7" s="13"/>
      <c r="S7" s="13"/>
    </row>
    <row r="8" spans="9:19" ht="12.75"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7:19" ht="18.75" thickBot="1">
      <c r="G9" s="480"/>
      <c r="H9" s="480"/>
      <c r="I9" s="3"/>
      <c r="J9" s="3"/>
      <c r="K9" s="19"/>
      <c r="L9" s="3"/>
      <c r="M9" s="3"/>
      <c r="N9" s="3"/>
      <c r="O9" s="3"/>
      <c r="P9" s="20"/>
      <c r="Q9" s="3"/>
      <c r="R9" s="3"/>
      <c r="S9" s="13"/>
    </row>
    <row r="10" spans="7:23" ht="18" customHeight="1">
      <c r="G10" s="481"/>
      <c r="H10" s="482"/>
      <c r="I10" s="482"/>
      <c r="J10" s="21"/>
      <c r="K10" s="22"/>
      <c r="L10" s="5"/>
      <c r="M10" s="23"/>
      <c r="N10" s="5"/>
      <c r="O10" s="3"/>
      <c r="P10" s="7"/>
      <c r="Q10" s="23"/>
      <c r="R10" s="5"/>
      <c r="S10" s="24"/>
      <c r="T10" s="25"/>
      <c r="U10" s="25"/>
      <c r="V10" s="25"/>
      <c r="W10" s="26"/>
    </row>
    <row r="11" spans="7:23" ht="18" customHeight="1">
      <c r="G11" s="473">
        <f>SUM(C16+E16+G16+I16+K16+M16)</f>
        <v>1342915800</v>
      </c>
      <c r="H11" s="474"/>
      <c r="I11" s="474"/>
      <c r="J11" s="474"/>
      <c r="K11" s="475"/>
      <c r="L11" s="5"/>
      <c r="M11" s="23"/>
      <c r="N11" s="23"/>
      <c r="O11" s="480"/>
      <c r="P11" s="480"/>
      <c r="Q11" s="23"/>
      <c r="R11" s="5"/>
      <c r="S11" s="473">
        <f>SUM(S16+U16+W16)</f>
        <v>50000000</v>
      </c>
      <c r="T11" s="474"/>
      <c r="U11" s="474"/>
      <c r="V11" s="474"/>
      <c r="W11" s="475"/>
    </row>
    <row r="12" spans="7:23" ht="18" customHeight="1">
      <c r="G12" s="476" t="s">
        <v>3</v>
      </c>
      <c r="H12" s="477"/>
      <c r="I12" s="477"/>
      <c r="J12" s="477"/>
      <c r="K12" s="478"/>
      <c r="L12" s="5"/>
      <c r="M12" s="23"/>
      <c r="N12" s="5"/>
      <c r="O12" s="479"/>
      <c r="P12" s="479"/>
      <c r="Q12" s="23"/>
      <c r="R12" s="5"/>
      <c r="S12" s="476" t="s">
        <v>4</v>
      </c>
      <c r="T12" s="477"/>
      <c r="U12" s="477"/>
      <c r="V12" s="477"/>
      <c r="W12" s="478"/>
    </row>
    <row r="13" spans="7:25" ht="18" customHeight="1" thickBot="1">
      <c r="G13" s="27"/>
      <c r="H13" s="28"/>
      <c r="I13" s="29"/>
      <c r="J13" s="28"/>
      <c r="K13" s="30"/>
      <c r="L13" s="5"/>
      <c r="M13" s="31"/>
      <c r="N13" s="5"/>
      <c r="O13" s="3"/>
      <c r="P13" s="3"/>
      <c r="Q13" s="3"/>
      <c r="R13" s="5"/>
      <c r="S13" s="32"/>
      <c r="T13" s="33"/>
      <c r="U13" s="34"/>
      <c r="V13" s="33"/>
      <c r="W13" s="35"/>
      <c r="Y13" s="3"/>
    </row>
    <row r="14" spans="7:25" ht="18" customHeight="1">
      <c r="G14" s="3"/>
      <c r="H14" s="3"/>
      <c r="I14" s="3"/>
      <c r="J14" s="5"/>
      <c r="K14" s="3"/>
      <c r="L14" s="3"/>
      <c r="M14" s="3"/>
      <c r="N14" s="5"/>
      <c r="O14" s="3"/>
      <c r="P14" s="3"/>
      <c r="Q14" s="3"/>
      <c r="R14" s="5"/>
      <c r="S14" s="3"/>
      <c r="T14" s="3"/>
      <c r="U14" s="3"/>
      <c r="V14" s="3"/>
      <c r="W14" s="3"/>
      <c r="Y14" s="3"/>
    </row>
    <row r="15" spans="5:26" ht="18" customHeight="1" thickBot="1">
      <c r="E15" s="13"/>
      <c r="G15" s="3"/>
      <c r="H15" s="3"/>
      <c r="I15" s="3"/>
      <c r="J15" s="5"/>
      <c r="K15" s="36"/>
      <c r="L15" s="5"/>
      <c r="M15" s="31"/>
      <c r="N15" s="5"/>
      <c r="O15" s="3"/>
      <c r="P15" s="3"/>
      <c r="Q15" s="3"/>
      <c r="R15" s="5"/>
      <c r="S15" s="5"/>
      <c r="T15" s="5"/>
      <c r="U15" s="5"/>
      <c r="V15" s="5"/>
      <c r="W15" s="75"/>
      <c r="X15" s="5"/>
      <c r="Y15" s="3"/>
      <c r="Z15" s="13"/>
    </row>
    <row r="16" spans="3:26" ht="18" customHeight="1">
      <c r="C16" s="152">
        <v>3000000</v>
      </c>
      <c r="E16" s="154">
        <v>46360000</v>
      </c>
      <c r="F16" s="13"/>
      <c r="G16" s="134">
        <f>SUM(C21+E21+G21)</f>
        <v>48500000</v>
      </c>
      <c r="H16" s="15"/>
      <c r="I16" s="37">
        <f>SUM(I21+K21)</f>
        <v>1208715800</v>
      </c>
      <c r="J16" s="5"/>
      <c r="K16" s="140">
        <v>11340000</v>
      </c>
      <c r="L16" s="5"/>
      <c r="M16" s="41">
        <v>25000000</v>
      </c>
      <c r="N16" s="3"/>
      <c r="O16" s="38"/>
      <c r="P16" s="38"/>
      <c r="Q16" s="39"/>
      <c r="R16" s="5"/>
      <c r="S16" s="162">
        <v>33000000</v>
      </c>
      <c r="T16" s="40"/>
      <c r="U16" s="163">
        <v>11000000</v>
      </c>
      <c r="V16" s="40"/>
      <c r="W16" s="41">
        <v>6000000</v>
      </c>
      <c r="X16" s="40"/>
      <c r="Y16" s="39"/>
      <c r="Z16" s="13"/>
    </row>
    <row r="17" spans="3:26" ht="18" customHeight="1">
      <c r="C17" s="155" t="s">
        <v>26</v>
      </c>
      <c r="E17" s="80" t="s">
        <v>0</v>
      </c>
      <c r="F17" s="13"/>
      <c r="G17" s="135" t="s">
        <v>5</v>
      </c>
      <c r="H17" s="15"/>
      <c r="I17" s="43" t="s">
        <v>21</v>
      </c>
      <c r="J17" s="5"/>
      <c r="K17" s="141" t="s">
        <v>25</v>
      </c>
      <c r="L17" s="44"/>
      <c r="M17" s="147" t="s">
        <v>8</v>
      </c>
      <c r="N17" s="3"/>
      <c r="O17" s="9"/>
      <c r="P17" s="45"/>
      <c r="Q17" s="46"/>
      <c r="R17" s="5"/>
      <c r="S17" s="166" t="s">
        <v>20</v>
      </c>
      <c r="T17" s="40"/>
      <c r="U17" s="164" t="s">
        <v>27</v>
      </c>
      <c r="V17" s="40"/>
      <c r="W17" s="165" t="s">
        <v>29</v>
      </c>
      <c r="X17" s="40"/>
      <c r="Y17" s="39"/>
      <c r="Z17" s="13"/>
    </row>
    <row r="18" spans="3:27" ht="18" customHeight="1" thickBot="1">
      <c r="C18" s="153"/>
      <c r="D18" s="48"/>
      <c r="E18" s="149"/>
      <c r="F18" s="49"/>
      <c r="G18" s="136"/>
      <c r="H18" s="50"/>
      <c r="I18" s="51"/>
      <c r="J18" s="5"/>
      <c r="K18" s="142"/>
      <c r="L18" s="5"/>
      <c r="M18" s="139"/>
      <c r="N18" s="52"/>
      <c r="O18" s="53"/>
      <c r="P18" s="53"/>
      <c r="Q18" s="47"/>
      <c r="R18" s="12"/>
      <c r="S18" s="113"/>
      <c r="T18" s="55"/>
      <c r="U18" s="86" t="s">
        <v>28</v>
      </c>
      <c r="V18" s="55"/>
      <c r="W18" s="139" t="s">
        <v>30</v>
      </c>
      <c r="X18" s="40"/>
      <c r="Y18" s="53"/>
      <c r="Z18" s="57"/>
      <c r="AA18" s="58"/>
    </row>
    <row r="19" spans="5:26" ht="18" customHeight="1">
      <c r="E19" s="13"/>
      <c r="F19" s="13"/>
      <c r="G19" s="3"/>
      <c r="H19" s="3"/>
      <c r="I19" s="5"/>
      <c r="J19" s="5"/>
      <c r="K19" s="36"/>
      <c r="L19" s="5"/>
      <c r="M19" s="36"/>
      <c r="N19" s="5"/>
      <c r="O19" s="59"/>
      <c r="P19" s="60"/>
      <c r="Q19" s="61"/>
      <c r="R19" s="5"/>
      <c r="W19" s="13"/>
      <c r="X19" s="13"/>
      <c r="Y19" s="57"/>
      <c r="Z19" s="13"/>
    </row>
    <row r="20" spans="1:27" ht="18" customHeight="1" thickBot="1">
      <c r="A20" s="74"/>
      <c r="E20" s="62"/>
      <c r="F20" s="13"/>
      <c r="G20" s="146"/>
      <c r="H20" s="3"/>
      <c r="I20" s="63"/>
      <c r="J20" s="10"/>
      <c r="K20" s="63"/>
      <c r="L20" s="10"/>
      <c r="M20" s="64"/>
      <c r="N20" s="95"/>
      <c r="O20" s="64"/>
      <c r="P20" s="65"/>
      <c r="Q20" s="61"/>
      <c r="R20" s="5"/>
      <c r="S20" s="66"/>
      <c r="T20" s="3"/>
      <c r="U20" s="57"/>
      <c r="V20" s="57"/>
      <c r="W20" s="57"/>
      <c r="X20" s="13"/>
      <c r="Y20" s="57"/>
      <c r="Z20" s="57"/>
      <c r="AA20" s="58"/>
    </row>
    <row r="21" spans="1:31" ht="18" customHeight="1">
      <c r="A21" s="73"/>
      <c r="C21" s="344">
        <v>15000000</v>
      </c>
      <c r="E21" s="137">
        <v>30000000</v>
      </c>
      <c r="F21" s="3"/>
      <c r="G21" s="151">
        <v>3500000</v>
      </c>
      <c r="H21" s="8"/>
      <c r="I21" s="68">
        <f>SUM(G26+I26+K26+M26+O26)</f>
        <v>1207514400</v>
      </c>
      <c r="J21" s="69"/>
      <c r="K21" s="67">
        <v>1201400</v>
      </c>
      <c r="L21" s="70"/>
      <c r="M21" s="73"/>
      <c r="N21" s="11"/>
      <c r="O21" s="73"/>
      <c r="P21" s="71"/>
      <c r="Q21" s="73"/>
      <c r="R21" s="3"/>
      <c r="S21" s="73"/>
      <c r="T21" s="3"/>
      <c r="U21" s="73"/>
      <c r="V21" s="6"/>
      <c r="W21" s="73"/>
      <c r="X21" s="72"/>
      <c r="Y21" s="73"/>
      <c r="Z21" s="10"/>
      <c r="AA21" s="73"/>
      <c r="AB21" s="74"/>
      <c r="AC21" s="73"/>
      <c r="AD21" s="13"/>
      <c r="AE21" s="75"/>
    </row>
    <row r="22" spans="1:31" ht="18" customHeight="1">
      <c r="A22" s="99"/>
      <c r="C22" s="345" t="s">
        <v>7</v>
      </c>
      <c r="E22" s="138" t="s">
        <v>9</v>
      </c>
      <c r="F22" s="52"/>
      <c r="G22" s="138" t="s">
        <v>10</v>
      </c>
      <c r="H22" s="76"/>
      <c r="I22" s="77" t="s">
        <v>6</v>
      </c>
      <c r="J22" s="78"/>
      <c r="K22" s="148" t="s">
        <v>24</v>
      </c>
      <c r="L22" s="79"/>
      <c r="M22" s="99"/>
      <c r="N22" s="102"/>
      <c r="O22" s="53"/>
      <c r="P22" s="53"/>
      <c r="Q22" s="53"/>
      <c r="R22" s="3"/>
      <c r="S22" s="73"/>
      <c r="T22" s="3"/>
      <c r="U22" s="53"/>
      <c r="V22" s="36"/>
      <c r="W22" s="99"/>
      <c r="X22" s="82"/>
      <c r="Y22" s="73"/>
      <c r="Z22" s="3"/>
      <c r="AA22" s="73"/>
      <c r="AB22" s="74"/>
      <c r="AC22" s="53"/>
      <c r="AD22" s="13"/>
      <c r="AE22" s="13"/>
    </row>
    <row r="23" spans="1:31" ht="18" customHeight="1" thickBot="1">
      <c r="A23" s="53"/>
      <c r="C23" s="56"/>
      <c r="E23" s="56"/>
      <c r="F23" s="52"/>
      <c r="G23" s="56"/>
      <c r="H23" s="3"/>
      <c r="I23" s="83"/>
      <c r="J23" s="84"/>
      <c r="K23" s="54"/>
      <c r="L23" s="85"/>
      <c r="M23" s="53"/>
      <c r="N23" s="76"/>
      <c r="O23" s="53"/>
      <c r="P23" s="53"/>
      <c r="Q23" s="53"/>
      <c r="R23" s="3"/>
      <c r="S23" s="95"/>
      <c r="T23" s="3"/>
      <c r="U23" s="114"/>
      <c r="V23" s="3"/>
      <c r="W23" s="82"/>
      <c r="X23" s="40"/>
      <c r="Y23" s="74"/>
      <c r="Z23" s="3"/>
      <c r="AA23" s="74"/>
      <c r="AB23" s="82"/>
      <c r="AC23" s="74"/>
      <c r="AD23" s="13"/>
      <c r="AE23" s="13"/>
    </row>
    <row r="24" spans="7:27" ht="18" customHeight="1">
      <c r="G24" s="5"/>
      <c r="H24" s="5"/>
      <c r="I24" s="89"/>
      <c r="J24" s="5"/>
      <c r="K24" s="5"/>
      <c r="L24" s="5"/>
      <c r="M24" s="74"/>
      <c r="N24" s="95"/>
      <c r="O24" s="95"/>
      <c r="P24" s="3"/>
      <c r="Q24" s="13"/>
      <c r="R24" s="5"/>
      <c r="S24" s="13"/>
      <c r="T24" s="13"/>
      <c r="U24" s="13"/>
      <c r="W24" s="13"/>
      <c r="X24" s="13"/>
      <c r="Y24" s="57"/>
      <c r="Z24" s="57"/>
      <c r="AA24" s="58"/>
    </row>
    <row r="25" spans="3:26" ht="18" customHeight="1" thickBot="1">
      <c r="C25" s="13"/>
      <c r="E25" s="13"/>
      <c r="F25" s="13"/>
      <c r="G25" s="90"/>
      <c r="H25" s="5"/>
      <c r="I25" s="91"/>
      <c r="J25" s="5"/>
      <c r="K25" s="91"/>
      <c r="L25" s="5"/>
      <c r="M25" s="92"/>
      <c r="N25" s="5"/>
      <c r="O25" s="31"/>
      <c r="P25" s="31"/>
      <c r="R25" s="5"/>
      <c r="S25" s="13"/>
      <c r="T25" s="74"/>
      <c r="U25" s="74"/>
      <c r="W25" s="13"/>
      <c r="X25" s="13"/>
      <c r="Y25" s="57"/>
      <c r="Z25" s="13"/>
    </row>
    <row r="26" spans="1:26" ht="18" customHeight="1">
      <c r="A26" s="150"/>
      <c r="B26" s="74"/>
      <c r="C26" s="70"/>
      <c r="D26" s="95"/>
      <c r="E26" s="70"/>
      <c r="F26" s="3"/>
      <c r="G26" s="94">
        <v>845694000</v>
      </c>
      <c r="H26" s="74"/>
      <c r="I26" s="94">
        <v>31820400</v>
      </c>
      <c r="J26" s="74"/>
      <c r="K26" s="96">
        <f>SUM(K31+M31)</f>
        <v>300000000</v>
      </c>
      <c r="L26" s="95"/>
      <c r="M26" s="94">
        <v>5000000</v>
      </c>
      <c r="N26" s="11"/>
      <c r="O26" s="115">
        <f>O31+Q31</f>
        <v>25000000</v>
      </c>
      <c r="P26" s="70"/>
      <c r="Q26" s="98"/>
      <c r="R26" s="10"/>
      <c r="S26" s="70"/>
      <c r="T26" s="70"/>
      <c r="U26" s="72"/>
      <c r="V26" s="72"/>
      <c r="W26" s="72"/>
      <c r="X26" s="72"/>
      <c r="Y26" s="57"/>
      <c r="Z26" s="13"/>
    </row>
    <row r="27" spans="1:27" ht="18" customHeight="1">
      <c r="A27" s="99"/>
      <c r="B27" s="74"/>
      <c r="C27" s="53"/>
      <c r="D27" s="76"/>
      <c r="E27" s="53"/>
      <c r="F27" s="3"/>
      <c r="G27" s="100" t="s">
        <v>11</v>
      </c>
      <c r="H27" s="74"/>
      <c r="I27" s="100" t="s">
        <v>19</v>
      </c>
      <c r="J27" s="74"/>
      <c r="K27" s="81" t="s">
        <v>12</v>
      </c>
      <c r="L27" s="95"/>
      <c r="M27" s="101" t="s">
        <v>13</v>
      </c>
      <c r="N27" s="102"/>
      <c r="O27" s="101" t="s">
        <v>14</v>
      </c>
      <c r="P27" s="79"/>
      <c r="Q27" s="72"/>
      <c r="R27" s="4"/>
      <c r="S27" s="79"/>
      <c r="T27" s="79"/>
      <c r="U27" s="72"/>
      <c r="V27" s="72"/>
      <c r="W27" s="98"/>
      <c r="X27" s="72"/>
      <c r="Y27" s="98"/>
      <c r="Z27" s="13"/>
      <c r="AA27" s="103"/>
    </row>
    <row r="28" spans="1:27" ht="18" customHeight="1" thickBot="1">
      <c r="A28" s="53"/>
      <c r="B28" s="74"/>
      <c r="C28" s="53"/>
      <c r="D28" s="76"/>
      <c r="E28" s="53"/>
      <c r="F28" s="3"/>
      <c r="G28" s="87"/>
      <c r="H28" s="74"/>
      <c r="I28" s="133" t="s">
        <v>23</v>
      </c>
      <c r="J28" s="74"/>
      <c r="K28" s="87"/>
      <c r="L28" s="76"/>
      <c r="M28" s="87"/>
      <c r="N28" s="76"/>
      <c r="O28" s="87"/>
      <c r="P28" s="53"/>
      <c r="Q28" s="95"/>
      <c r="R28" s="3"/>
      <c r="S28" s="95"/>
      <c r="T28" s="95"/>
      <c r="U28" s="95"/>
      <c r="V28" s="3"/>
      <c r="W28" s="3"/>
      <c r="X28" s="3"/>
      <c r="Y28" s="98"/>
      <c r="Z28" s="13"/>
      <c r="AA28" s="103"/>
    </row>
    <row r="29" spans="1:27" ht="18" customHeight="1">
      <c r="A29" s="53"/>
      <c r="B29" s="74"/>
      <c r="C29" s="74"/>
      <c r="D29" s="74"/>
      <c r="E29" s="95"/>
      <c r="F29" s="3"/>
      <c r="G29" s="3"/>
      <c r="H29" s="13"/>
      <c r="I29" s="3"/>
      <c r="J29" s="13"/>
      <c r="K29" s="9"/>
      <c r="L29" s="3"/>
      <c r="M29" s="9"/>
      <c r="N29" s="3"/>
      <c r="O29" s="9"/>
      <c r="P29" s="75"/>
      <c r="Q29" s="75"/>
      <c r="R29" s="3"/>
      <c r="S29" s="3"/>
      <c r="T29" s="95"/>
      <c r="U29" s="95"/>
      <c r="V29" s="3"/>
      <c r="W29" s="3"/>
      <c r="X29" s="3"/>
      <c r="Y29" s="98"/>
      <c r="Z29" s="57"/>
      <c r="AA29" s="104"/>
    </row>
    <row r="30" spans="1:27" ht="18" customHeight="1" thickBot="1">
      <c r="A30" s="74"/>
      <c r="E30" s="13"/>
      <c r="F30" s="13"/>
      <c r="G30" s="3"/>
      <c r="H30" s="5"/>
      <c r="I30" s="3"/>
      <c r="J30" s="5"/>
      <c r="K30" s="3"/>
      <c r="L30" s="3"/>
      <c r="M30" s="3"/>
      <c r="N30" s="3"/>
      <c r="O30" s="105"/>
      <c r="P30" s="105"/>
      <c r="Q30" s="3"/>
      <c r="R30" s="5"/>
      <c r="S30" s="13"/>
      <c r="T30" s="13"/>
      <c r="U30" s="123"/>
      <c r="V30" s="123"/>
      <c r="W30" s="13"/>
      <c r="X30" s="13"/>
      <c r="Y30" s="57"/>
      <c r="Z30" s="57"/>
      <c r="AA30" s="58"/>
    </row>
    <row r="31" spans="7:26" ht="18" customHeight="1">
      <c r="G31" s="73"/>
      <c r="H31" s="95"/>
      <c r="I31" s="70"/>
      <c r="J31" s="1"/>
      <c r="K31" s="97">
        <v>170895000</v>
      </c>
      <c r="L31" s="11"/>
      <c r="M31" s="97">
        <v>129105000</v>
      </c>
      <c r="N31" s="10"/>
      <c r="O31" s="97">
        <v>15000000</v>
      </c>
      <c r="P31" s="106"/>
      <c r="Q31" s="116">
        <v>10000000</v>
      </c>
      <c r="R31" s="5"/>
      <c r="S31" s="93"/>
      <c r="T31" s="13"/>
      <c r="U31" s="121"/>
      <c r="V31" s="143"/>
      <c r="W31" s="124"/>
      <c r="X31" s="13"/>
      <c r="Y31" s="13"/>
      <c r="Z31" s="13"/>
    </row>
    <row r="32" spans="5:26" ht="18" customHeight="1">
      <c r="E32" s="13"/>
      <c r="F32" s="13"/>
      <c r="G32" s="107"/>
      <c r="H32" s="95"/>
      <c r="I32" s="53"/>
      <c r="J32" s="95"/>
      <c r="K32" s="100" t="s">
        <v>15</v>
      </c>
      <c r="L32" s="95"/>
      <c r="M32" s="100" t="s">
        <v>16</v>
      </c>
      <c r="N32" s="52"/>
      <c r="O32" s="100" t="s">
        <v>22</v>
      </c>
      <c r="P32" s="171"/>
      <c r="Q32" s="172" t="s">
        <v>18</v>
      </c>
      <c r="R32" s="5"/>
      <c r="S32" s="118"/>
      <c r="T32" s="13"/>
      <c r="U32" s="122"/>
      <c r="V32" s="143"/>
      <c r="W32" s="125"/>
      <c r="X32" s="13"/>
      <c r="Y32" s="13"/>
      <c r="Z32" s="13"/>
    </row>
    <row r="33" spans="5:26" ht="18" customHeight="1" thickBot="1">
      <c r="E33" s="13"/>
      <c r="F33" s="13"/>
      <c r="G33" s="53"/>
      <c r="H33" s="76"/>
      <c r="I33" s="53"/>
      <c r="J33" s="40"/>
      <c r="K33" s="87" t="s">
        <v>17</v>
      </c>
      <c r="L33" s="76"/>
      <c r="M33" s="87"/>
      <c r="N33" s="3"/>
      <c r="O33" s="88"/>
      <c r="P33" s="3"/>
      <c r="Q33" s="117"/>
      <c r="R33" s="5"/>
      <c r="S33" s="119"/>
      <c r="T33" s="13"/>
      <c r="U33" s="122"/>
      <c r="V33" s="143"/>
      <c r="W33" s="125"/>
      <c r="X33" s="13"/>
      <c r="Y33" s="13"/>
      <c r="Z33" s="13"/>
    </row>
    <row r="34" spans="5:25" ht="13.5">
      <c r="E34" s="13"/>
      <c r="F34" s="13"/>
      <c r="G34" s="3"/>
      <c r="H34" s="3"/>
      <c r="I34" s="108"/>
      <c r="J34" s="5"/>
      <c r="K34" s="109"/>
      <c r="L34" s="95"/>
      <c r="M34" s="95"/>
      <c r="N34" s="3"/>
      <c r="O34" s="3"/>
      <c r="P34" s="3"/>
      <c r="Q34" s="3"/>
      <c r="R34" s="5"/>
      <c r="U34" s="122"/>
      <c r="V34" s="143"/>
      <c r="W34" s="125"/>
      <c r="X34" s="13"/>
      <c r="Y34" s="13"/>
    </row>
    <row r="35" spans="5:25" ht="13.5">
      <c r="E35" s="74"/>
      <c r="F35" s="74"/>
      <c r="G35" s="95"/>
      <c r="H35" s="74"/>
      <c r="I35" s="118"/>
      <c r="J35" s="74"/>
      <c r="K35" s="161"/>
      <c r="L35" s="108"/>
      <c r="M35" s="108"/>
      <c r="N35" s="3"/>
      <c r="O35" s="3"/>
      <c r="P35" s="3"/>
      <c r="Q35" s="3"/>
      <c r="R35" s="5"/>
      <c r="U35" s="122"/>
      <c r="V35" s="143"/>
      <c r="W35" s="144"/>
      <c r="X35" s="42"/>
      <c r="Y35" s="42"/>
    </row>
    <row r="36" spans="5:25" ht="16.5">
      <c r="E36" s="156"/>
      <c r="F36" s="74"/>
      <c r="G36" s="157"/>
      <c r="H36" s="49"/>
      <c r="I36" s="74"/>
      <c r="J36" s="158"/>
      <c r="K36" s="159"/>
      <c r="L36" s="5"/>
      <c r="M36" s="23"/>
      <c r="N36" s="5"/>
      <c r="O36" s="5"/>
      <c r="P36" s="5"/>
      <c r="Q36" s="5"/>
      <c r="R36" s="5"/>
      <c r="U36" s="145"/>
      <c r="V36" s="13"/>
      <c r="W36" s="65"/>
      <c r="X36" s="13"/>
      <c r="Y36" s="13"/>
    </row>
    <row r="37" spans="5:21" ht="9.75" customHeight="1">
      <c r="E37" s="47"/>
      <c r="F37" s="74"/>
      <c r="G37" s="160"/>
      <c r="H37" s="49"/>
      <c r="I37" s="74"/>
      <c r="J37" s="74"/>
      <c r="K37" s="74"/>
      <c r="L37" s="5"/>
      <c r="M37" s="23"/>
      <c r="N37" s="5"/>
      <c r="O37" s="5"/>
      <c r="P37" s="5"/>
      <c r="Q37" s="5"/>
      <c r="R37" s="5"/>
      <c r="U37" s="120"/>
    </row>
    <row r="38" spans="3:18" ht="16.5">
      <c r="C38" s="110"/>
      <c r="D38" s="111"/>
      <c r="E38" s="74"/>
      <c r="F38" s="74"/>
      <c r="G38" s="76"/>
      <c r="H38" s="76"/>
      <c r="I38" s="95"/>
      <c r="J38" s="95"/>
      <c r="K38" s="95"/>
      <c r="L38" s="5"/>
      <c r="M38" s="5"/>
      <c r="N38" s="5"/>
      <c r="O38" s="5"/>
      <c r="P38" s="5"/>
      <c r="Q38" s="5"/>
      <c r="R38" s="5"/>
    </row>
    <row r="39" spans="3:18" ht="16.5">
      <c r="C39" s="112"/>
      <c r="D39" s="111"/>
      <c r="E39" s="74"/>
      <c r="F39" s="74"/>
      <c r="G39" s="76"/>
      <c r="H39" s="76"/>
      <c r="I39" s="76"/>
      <c r="J39" s="76"/>
      <c r="K39" s="76"/>
      <c r="L39" s="5"/>
      <c r="M39" s="5"/>
      <c r="N39" s="5"/>
      <c r="O39" s="5"/>
      <c r="P39" s="5"/>
      <c r="Q39" s="5"/>
      <c r="R39" s="5"/>
    </row>
    <row r="40" spans="5:18" ht="12.75">
      <c r="E40" s="74"/>
      <c r="F40" s="74"/>
      <c r="G40" s="95"/>
      <c r="H40" s="95"/>
      <c r="I40" s="95"/>
      <c r="J40" s="95"/>
      <c r="K40" s="95"/>
      <c r="L40" s="5"/>
      <c r="M40" s="5"/>
      <c r="N40" s="5"/>
      <c r="O40" s="5"/>
      <c r="P40" s="5"/>
      <c r="Q40" s="5"/>
      <c r="R40" s="5"/>
    </row>
    <row r="41" spans="3:18" ht="16.5">
      <c r="C41" s="110"/>
      <c r="D41" s="11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3:18" ht="15.75">
      <c r="C42" s="168" t="s">
        <v>1</v>
      </c>
      <c r="D42" s="169"/>
      <c r="E42" s="17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3:18" ht="15.75">
      <c r="C43" s="170" t="s">
        <v>31</v>
      </c>
      <c r="D43" s="170"/>
      <c r="E43" s="17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3:18" ht="15.75">
      <c r="C44" s="170"/>
      <c r="D44" s="170"/>
      <c r="E44" s="17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7:18" ht="12.75"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7:18" ht="12.75"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7:18" ht="12.75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7:18" ht="12.75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7:18" ht="12.75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7:18" ht="12.75"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7:18" ht="12.75"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7:18" ht="12.75"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7:18" ht="12.75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7:18" ht="12.75"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7:18" ht="12.75"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7:18" ht="12.75"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7:18" ht="12.75"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7:18" ht="12.75"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7:18" ht="12.75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7:18" ht="12.75"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7:18" ht="12.75"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7:18" ht="12.75"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7:18" ht="12.75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7:18" ht="12.75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7:18" ht="12.75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7:18" ht="12.75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7:18" ht="12.75"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7:18" ht="12.75"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7:18" ht="12.75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7:18" ht="12.75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7:18" ht="12.75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7:18" ht="12.75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7:18" ht="12.75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7:18" ht="12.75"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7:18" ht="12.75"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7:18" ht="12.75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7:18" ht="12.75"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7:18" ht="12.75"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7:18" ht="12.75"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7:18" ht="12.75"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7:18" ht="12.75"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7:18" ht="12.75"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7:18" ht="12.75"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7:18" ht="12.75"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7:18" ht="12.75"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7:18" ht="12.75"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7:18" ht="12.75"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7:18" ht="12.75"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7:18" ht="12.75"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7:18" ht="12.75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7:18" ht="12.75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7:18" ht="12.75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7:18" ht="12.75"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7:18" ht="12.75"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7:18" ht="12.7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7:18" ht="12.7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7:18" ht="12.7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7:18" ht="12.7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7:18" ht="12.7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7:18" ht="12.7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7:18" ht="12.7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7:18" ht="12.7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7:18" ht="12.7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7:18" ht="12.7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0:18" ht="12.75">
      <c r="J105" s="5"/>
      <c r="K105" s="5"/>
      <c r="L105" s="5"/>
      <c r="M105" s="5"/>
      <c r="N105" s="5"/>
      <c r="O105" s="5"/>
      <c r="P105" s="5"/>
      <c r="Q105" s="5"/>
      <c r="R105" s="5"/>
    </row>
  </sheetData>
  <sheetProtection/>
  <mergeCells count="10">
    <mergeCell ref="N3:P3"/>
    <mergeCell ref="S11:W11"/>
    <mergeCell ref="G12:K12"/>
    <mergeCell ref="O12:P12"/>
    <mergeCell ref="S12:W12"/>
    <mergeCell ref="O11:P11"/>
    <mergeCell ref="G9:H9"/>
    <mergeCell ref="G10:I10"/>
    <mergeCell ref="G11:K11"/>
    <mergeCell ref="M5:Q5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2"/>
  <headerFooter alignWithMargins="0">
    <oddHeader>&amp;C&amp;"Arial CE,Tučné"&amp;16SCHVÁLENÝ ROZPOČET KAP.  06 - KULTURA NA ROK 2013&amp;R&amp;14v Kč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8.25390625" style="0" customWidth="1"/>
    <col min="2" max="2" width="7.625" style="0" customWidth="1"/>
    <col min="3" max="3" width="43.375" style="0" customWidth="1"/>
    <col min="4" max="4" width="18.00390625" style="0" bestFit="1" customWidth="1"/>
    <col min="5" max="5" width="18.625" style="0" customWidth="1"/>
    <col min="6" max="6" width="18.00390625" style="0" customWidth="1"/>
    <col min="7" max="7" width="9.625" style="176" bestFit="1" customWidth="1"/>
    <col min="8" max="8" width="8.00390625" style="177" bestFit="1" customWidth="1"/>
    <col min="9" max="9" width="22.00390625" style="2" bestFit="1" customWidth="1"/>
    <col min="11" max="11" width="11.00390625" style="0" bestFit="1" customWidth="1"/>
  </cols>
  <sheetData>
    <row r="1" spans="1:5" ht="23.25">
      <c r="A1" s="173"/>
      <c r="B1" s="173"/>
      <c r="C1" s="174" t="s">
        <v>141</v>
      </c>
      <c r="D1" s="175"/>
      <c r="E1" s="175"/>
    </row>
    <row r="2" spans="1:5" ht="16.5" thickBot="1">
      <c r="A2" s="178" t="s">
        <v>32</v>
      </c>
      <c r="B2" s="178"/>
      <c r="C2" s="179"/>
      <c r="D2" s="176"/>
      <c r="E2" s="176"/>
    </row>
    <row r="3" spans="1:6" ht="15.75">
      <c r="A3" s="180" t="s">
        <v>33</v>
      </c>
      <c r="B3" s="181" t="s">
        <v>34</v>
      </c>
      <c r="C3" s="182" t="s">
        <v>35</v>
      </c>
      <c r="D3" s="183" t="s">
        <v>36</v>
      </c>
      <c r="E3" s="183" t="s">
        <v>37</v>
      </c>
      <c r="F3" s="184" t="s">
        <v>38</v>
      </c>
    </row>
    <row r="4" spans="1:6" ht="16.5" thickBot="1">
      <c r="A4" s="185"/>
      <c r="B4" s="186"/>
      <c r="C4" s="187" t="s">
        <v>39</v>
      </c>
      <c r="D4" s="188">
        <v>2012</v>
      </c>
      <c r="E4" s="189"/>
      <c r="F4" s="190" t="s">
        <v>40</v>
      </c>
    </row>
    <row r="5" spans="1:7" ht="17.25" thickTop="1">
      <c r="A5" s="191">
        <v>3311</v>
      </c>
      <c r="B5" s="192">
        <v>5331</v>
      </c>
      <c r="C5" s="193" t="s">
        <v>41</v>
      </c>
      <c r="D5" s="194">
        <v>20325000</v>
      </c>
      <c r="E5" s="195">
        <v>20021000</v>
      </c>
      <c r="F5" s="196">
        <f aca="true" t="shared" si="0" ref="F5:F21">SUM(E5-D5)</f>
        <v>-304000</v>
      </c>
      <c r="G5" s="197"/>
    </row>
    <row r="6" spans="1:7" ht="16.5">
      <c r="A6" s="191"/>
      <c r="B6" s="192"/>
      <c r="C6" s="193" t="s">
        <v>42</v>
      </c>
      <c r="D6" s="198">
        <v>38605000</v>
      </c>
      <c r="E6" s="199">
        <v>38026000</v>
      </c>
      <c r="F6" s="200">
        <f t="shared" si="0"/>
        <v>-579000</v>
      </c>
      <c r="G6" s="197"/>
    </row>
    <row r="7" spans="1:7" ht="16.5">
      <c r="A7" s="191"/>
      <c r="B7" s="192"/>
      <c r="C7" s="193" t="s">
        <v>43</v>
      </c>
      <c r="D7" s="198">
        <v>64962000</v>
      </c>
      <c r="E7" s="199">
        <v>63988000</v>
      </c>
      <c r="F7" s="200">
        <f>SUM(E7-D7)</f>
        <v>-974000</v>
      </c>
      <c r="G7" s="197"/>
    </row>
    <row r="8" spans="1:7" ht="16.5">
      <c r="A8" s="191"/>
      <c r="B8" s="192"/>
      <c r="C8" s="193" t="s">
        <v>44</v>
      </c>
      <c r="D8" s="198">
        <v>19711000</v>
      </c>
      <c r="E8" s="199">
        <v>19416000</v>
      </c>
      <c r="F8" s="200">
        <f t="shared" si="0"/>
        <v>-295000</v>
      </c>
      <c r="G8" s="197"/>
    </row>
    <row r="9" spans="1:7" ht="16.5">
      <c r="A9" s="191"/>
      <c r="B9" s="192"/>
      <c r="C9" s="193" t="s">
        <v>45</v>
      </c>
      <c r="D9" s="198">
        <v>12069000</v>
      </c>
      <c r="E9" s="199">
        <v>11888000</v>
      </c>
      <c r="F9" s="200">
        <f t="shared" si="0"/>
        <v>-181000</v>
      </c>
      <c r="G9" s="197"/>
    </row>
    <row r="10" spans="1:7" ht="16.5">
      <c r="A10" s="191"/>
      <c r="B10" s="192"/>
      <c r="C10" s="193" t="s">
        <v>46</v>
      </c>
      <c r="D10" s="198">
        <v>22304000</v>
      </c>
      <c r="E10" s="199">
        <v>21970000</v>
      </c>
      <c r="F10" s="200">
        <f t="shared" si="0"/>
        <v>-334000</v>
      </c>
      <c r="G10" s="197"/>
    </row>
    <row r="11" spans="1:7" ht="16.5">
      <c r="A11" s="191"/>
      <c r="B11" s="192"/>
      <c r="C11" s="193" t="s">
        <v>47</v>
      </c>
      <c r="D11" s="198">
        <v>60865000</v>
      </c>
      <c r="E11" s="199">
        <v>59648000</v>
      </c>
      <c r="F11" s="200">
        <f t="shared" si="0"/>
        <v>-1217000</v>
      </c>
      <c r="G11" s="197"/>
    </row>
    <row r="12" spans="1:7" ht="16.5">
      <c r="A12" s="191"/>
      <c r="B12" s="192"/>
      <c r="C12" s="193" t="s">
        <v>48</v>
      </c>
      <c r="D12" s="198">
        <v>50215000</v>
      </c>
      <c r="E12" s="199">
        <v>49211000</v>
      </c>
      <c r="F12" s="200">
        <f t="shared" si="0"/>
        <v>-1004000</v>
      </c>
      <c r="G12" s="197"/>
    </row>
    <row r="13" spans="1:7" ht="16.5">
      <c r="A13" s="191"/>
      <c r="B13" s="192"/>
      <c r="C13" s="193" t="s">
        <v>49</v>
      </c>
      <c r="D13" s="198">
        <v>38436000</v>
      </c>
      <c r="E13" s="199">
        <v>37667000</v>
      </c>
      <c r="F13" s="200">
        <f t="shared" si="0"/>
        <v>-769000</v>
      </c>
      <c r="G13" s="197"/>
    </row>
    <row r="14" spans="1:7" ht="16.5">
      <c r="A14" s="191"/>
      <c r="B14" s="192"/>
      <c r="C14" s="201" t="s">
        <v>50</v>
      </c>
      <c r="D14" s="198">
        <v>30269000</v>
      </c>
      <c r="E14" s="199">
        <v>31500000</v>
      </c>
      <c r="F14" s="200">
        <f t="shared" si="0"/>
        <v>1231000</v>
      </c>
      <c r="G14" s="197"/>
    </row>
    <row r="15" spans="1:7" ht="16.5">
      <c r="A15" s="202">
        <v>3312</v>
      </c>
      <c r="B15" s="203">
        <v>5331</v>
      </c>
      <c r="C15" s="193" t="s">
        <v>51</v>
      </c>
      <c r="D15" s="198">
        <v>80474000</v>
      </c>
      <c r="E15" s="199">
        <v>78865000</v>
      </c>
      <c r="F15" s="200">
        <f t="shared" si="0"/>
        <v>-1609000</v>
      </c>
      <c r="G15" s="197"/>
    </row>
    <row r="16" spans="1:7" ht="16.5">
      <c r="A16" s="202">
        <v>3319</v>
      </c>
      <c r="B16" s="203">
        <v>5331</v>
      </c>
      <c r="C16" s="193" t="s">
        <v>52</v>
      </c>
      <c r="D16" s="198">
        <v>13500000</v>
      </c>
      <c r="E16" s="199">
        <v>36436000</v>
      </c>
      <c r="F16" s="200">
        <f t="shared" si="0"/>
        <v>22936000</v>
      </c>
      <c r="G16" s="197"/>
    </row>
    <row r="17" spans="1:7" ht="16.5">
      <c r="A17" s="202">
        <v>3319</v>
      </c>
      <c r="B17" s="203">
        <v>5331</v>
      </c>
      <c r="C17" s="193" t="s">
        <v>53</v>
      </c>
      <c r="D17" s="198">
        <v>21151000</v>
      </c>
      <c r="E17" s="199">
        <v>20728000</v>
      </c>
      <c r="F17" s="200">
        <f t="shared" si="0"/>
        <v>-423000</v>
      </c>
      <c r="G17" s="197"/>
    </row>
    <row r="18" spans="1:7" ht="16.5">
      <c r="A18" s="202">
        <v>3315</v>
      </c>
      <c r="B18" s="203">
        <v>5331</v>
      </c>
      <c r="C18" s="193" t="s">
        <v>54</v>
      </c>
      <c r="D18" s="198">
        <v>64703000</v>
      </c>
      <c r="E18" s="199">
        <v>63409000</v>
      </c>
      <c r="F18" s="200">
        <f t="shared" si="0"/>
        <v>-1294000</v>
      </c>
      <c r="G18" s="197"/>
    </row>
    <row r="19" spans="1:7" ht="16.5">
      <c r="A19" s="202">
        <v>3315</v>
      </c>
      <c r="B19" s="203">
        <v>5331</v>
      </c>
      <c r="C19" s="193" t="s">
        <v>55</v>
      </c>
      <c r="D19" s="198">
        <v>62006000</v>
      </c>
      <c r="E19" s="199">
        <v>50000000</v>
      </c>
      <c r="F19" s="200">
        <f>SUM(E19-D19)</f>
        <v>-12006000</v>
      </c>
      <c r="G19" s="197"/>
    </row>
    <row r="20" spans="1:7" ht="16.5">
      <c r="A20" s="202">
        <v>3315</v>
      </c>
      <c r="B20" s="203">
        <v>5331</v>
      </c>
      <c r="C20" s="193" t="s">
        <v>56</v>
      </c>
      <c r="D20" s="198">
        <v>29794000</v>
      </c>
      <c r="E20" s="198">
        <v>29361000</v>
      </c>
      <c r="F20" s="200">
        <f t="shared" si="0"/>
        <v>-433000</v>
      </c>
      <c r="G20" s="197"/>
    </row>
    <row r="21" spans="1:8" ht="17.25" thickBot="1">
      <c r="A21" s="204">
        <v>3314</v>
      </c>
      <c r="B21" s="205">
        <v>5331</v>
      </c>
      <c r="C21" s="206" t="s">
        <v>57</v>
      </c>
      <c r="D21" s="207">
        <v>212816000</v>
      </c>
      <c r="E21" s="208">
        <v>213560000</v>
      </c>
      <c r="F21" s="209">
        <f t="shared" si="0"/>
        <v>744000</v>
      </c>
      <c r="G21" s="197"/>
      <c r="H21" s="471"/>
    </row>
    <row r="22" spans="1:7" ht="17.25" thickBot="1">
      <c r="A22" s="204"/>
      <c r="B22" s="205"/>
      <c r="C22" s="210" t="s">
        <v>58</v>
      </c>
      <c r="D22" s="211">
        <f>SUM(D5:D21)</f>
        <v>842205000</v>
      </c>
      <c r="E22" s="212">
        <f>SUM(E5:E21)</f>
        <v>845694000</v>
      </c>
      <c r="F22" s="213">
        <f>SUM(F5:F21)</f>
        <v>3489000</v>
      </c>
      <c r="G22" s="214"/>
    </row>
    <row r="23" spans="1:7" ht="16.5" thickBot="1">
      <c r="A23" s="179" t="s">
        <v>59</v>
      </c>
      <c r="B23" s="179"/>
      <c r="C23" s="215"/>
      <c r="D23" s="216"/>
      <c r="E23" s="217"/>
      <c r="F23" s="2"/>
      <c r="G23" s="218"/>
    </row>
    <row r="24" spans="1:8" ht="16.5">
      <c r="A24" s="219">
        <v>3399</v>
      </c>
      <c r="B24" s="220">
        <v>5229</v>
      </c>
      <c r="C24" s="221" t="s">
        <v>60</v>
      </c>
      <c r="D24" s="222">
        <v>211897000</v>
      </c>
      <c r="E24" s="222">
        <v>129105000</v>
      </c>
      <c r="F24" s="223">
        <f>SUM(E24+E25-D24)</f>
        <v>88103000</v>
      </c>
      <c r="G24" s="218"/>
      <c r="H24" s="224"/>
    </row>
    <row r="25" spans="1:8" ht="16.5">
      <c r="A25" s="202"/>
      <c r="B25" s="225"/>
      <c r="C25" s="226" t="s">
        <v>61</v>
      </c>
      <c r="D25" s="194"/>
      <c r="E25" s="194">
        <v>170895000</v>
      </c>
      <c r="F25" s="196"/>
      <c r="G25" s="218"/>
      <c r="H25" s="224"/>
    </row>
    <row r="26" spans="1:9" ht="16.5">
      <c r="A26" s="202">
        <v>3392</v>
      </c>
      <c r="B26" s="225">
        <v>5229</v>
      </c>
      <c r="C26" s="226" t="s">
        <v>62</v>
      </c>
      <c r="D26" s="198">
        <v>33250000</v>
      </c>
      <c r="E26" s="198">
        <v>5000000</v>
      </c>
      <c r="F26" s="227">
        <f>SUM(E26-D26)</f>
        <v>-28250000</v>
      </c>
      <c r="G26" s="228"/>
      <c r="H26" s="224"/>
      <c r="I26" s="229"/>
    </row>
    <row r="27" spans="1:9" ht="16.5">
      <c r="A27" s="202">
        <v>3319</v>
      </c>
      <c r="B27" s="225">
        <v>5169</v>
      </c>
      <c r="C27" s="226" t="s">
        <v>63</v>
      </c>
      <c r="D27" s="198">
        <v>27781000</v>
      </c>
      <c r="E27" s="198">
        <v>31820400</v>
      </c>
      <c r="F27" s="200">
        <f>SUM(E27-D27)</f>
        <v>4039400</v>
      </c>
      <c r="G27" s="470"/>
      <c r="H27" s="233"/>
      <c r="I27" s="229"/>
    </row>
    <row r="28" spans="1:9" ht="17.25" thickBot="1">
      <c r="A28" s="230">
        <v>2143</v>
      </c>
      <c r="B28" s="231">
        <v>5169</v>
      </c>
      <c r="C28" s="232" t="s">
        <v>64</v>
      </c>
      <c r="D28" s="198">
        <v>74500000</v>
      </c>
      <c r="E28" s="198">
        <v>25000000</v>
      </c>
      <c r="F28" s="209">
        <f>SUM(E28-D28)</f>
        <v>-49500000</v>
      </c>
      <c r="G28" s="470"/>
      <c r="H28" s="233"/>
      <c r="I28" s="229"/>
    </row>
    <row r="29" spans="1:9" ht="17.25" thickBot="1">
      <c r="A29" s="234"/>
      <c r="B29" s="235"/>
      <c r="C29" s="236" t="s">
        <v>58</v>
      </c>
      <c r="D29" s="237">
        <f>SUM(D24:D28)</f>
        <v>347428000</v>
      </c>
      <c r="E29" s="237">
        <f>SUM(E24:E28)</f>
        <v>361820400</v>
      </c>
      <c r="F29" s="237">
        <f>SUM(F24:F28)</f>
        <v>14392400</v>
      </c>
      <c r="G29" s="238"/>
      <c r="H29" s="239"/>
      <c r="I29" s="229"/>
    </row>
    <row r="30" spans="1:9" s="244" customFormat="1" ht="17.25" thickBot="1">
      <c r="A30" s="240"/>
      <c r="B30" s="240"/>
      <c r="C30" s="241"/>
      <c r="D30" s="242"/>
      <c r="E30" s="242"/>
      <c r="F30" s="242"/>
      <c r="G30" s="238"/>
      <c r="H30" s="239"/>
      <c r="I30" s="243"/>
    </row>
    <row r="31" spans="1:9" s="244" customFormat="1" ht="18.75" thickBot="1">
      <c r="A31" s="240"/>
      <c r="B31" s="240"/>
      <c r="C31" s="245" t="s">
        <v>88</v>
      </c>
      <c r="D31" s="246">
        <f>SUM(D22+D29)</f>
        <v>1189633000</v>
      </c>
      <c r="E31" s="246">
        <f>SUM(E22+E29)</f>
        <v>1207514400</v>
      </c>
      <c r="F31" s="246">
        <f>SUM(F22+F29)</f>
        <v>17881400</v>
      </c>
      <c r="G31" s="289"/>
      <c r="H31" s="469"/>
      <c r="I31" s="243"/>
    </row>
    <row r="32" spans="1:9" ht="16.5" thickBot="1">
      <c r="A32" s="179" t="s">
        <v>65</v>
      </c>
      <c r="B32" s="179"/>
      <c r="C32" s="179"/>
      <c r="D32" s="250"/>
      <c r="E32" s="250"/>
      <c r="F32" s="2"/>
      <c r="G32" s="218"/>
      <c r="H32" s="251"/>
      <c r="I32" s="229"/>
    </row>
    <row r="33" spans="1:9" ht="15.75">
      <c r="A33" s="219">
        <v>3314</v>
      </c>
      <c r="B33" s="252" t="s">
        <v>66</v>
      </c>
      <c r="C33" s="253" t="s">
        <v>67</v>
      </c>
      <c r="D33" s="254">
        <v>909000</v>
      </c>
      <c r="E33" s="255">
        <v>856300</v>
      </c>
      <c r="F33" s="223">
        <f aca="true" t="shared" si="1" ref="F33:F42">SUM(E33-D33)</f>
        <v>-52700</v>
      </c>
      <c r="G33" s="218"/>
      <c r="H33" s="224"/>
      <c r="I33" s="229"/>
    </row>
    <row r="34" spans="1:9" ht="15.75">
      <c r="A34" s="202">
        <v>3322</v>
      </c>
      <c r="B34" s="256">
        <v>5229</v>
      </c>
      <c r="C34" s="257" t="s">
        <v>68</v>
      </c>
      <c r="D34" s="258">
        <v>68800</v>
      </c>
      <c r="E34" s="196">
        <v>64800</v>
      </c>
      <c r="F34" s="200">
        <f t="shared" si="1"/>
        <v>-4000</v>
      </c>
      <c r="G34" s="218"/>
      <c r="H34" s="224"/>
      <c r="I34" s="229"/>
    </row>
    <row r="35" spans="1:9" ht="15.75">
      <c r="A35" s="230"/>
      <c r="B35" s="259"/>
      <c r="C35" s="260" t="s">
        <v>69</v>
      </c>
      <c r="D35" s="261">
        <v>34400</v>
      </c>
      <c r="E35" s="200">
        <v>32400</v>
      </c>
      <c r="F35" s="200">
        <f t="shared" si="1"/>
        <v>-2000</v>
      </c>
      <c r="G35" s="218"/>
      <c r="I35" s="229"/>
    </row>
    <row r="36" spans="1:7" ht="15.75">
      <c r="A36" s="230"/>
      <c r="B36" s="259"/>
      <c r="C36" s="260" t="s">
        <v>70</v>
      </c>
      <c r="D36" s="261">
        <v>38200</v>
      </c>
      <c r="E36" s="200">
        <v>35900</v>
      </c>
      <c r="F36" s="200">
        <f t="shared" si="1"/>
        <v>-2300</v>
      </c>
      <c r="G36" s="218"/>
    </row>
    <row r="37" spans="1:7" ht="15.75">
      <c r="A37" s="230"/>
      <c r="B37" s="259"/>
      <c r="C37" s="260" t="s">
        <v>71</v>
      </c>
      <c r="D37" s="261">
        <v>64900</v>
      </c>
      <c r="E37" s="200">
        <v>61100</v>
      </c>
      <c r="F37" s="200">
        <f t="shared" si="1"/>
        <v>-3800</v>
      </c>
      <c r="G37" s="218"/>
    </row>
    <row r="38" spans="1:7" ht="15.75">
      <c r="A38" s="230"/>
      <c r="B38" s="259"/>
      <c r="C38" s="260" t="s">
        <v>72</v>
      </c>
      <c r="D38" s="261">
        <v>6500</v>
      </c>
      <c r="E38" s="200">
        <v>6200</v>
      </c>
      <c r="F38" s="200">
        <f t="shared" si="1"/>
        <v>-300</v>
      </c>
      <c r="G38" s="218"/>
    </row>
    <row r="39" spans="1:7" ht="15.75">
      <c r="A39" s="230"/>
      <c r="B39" s="259"/>
      <c r="C39" s="260" t="s">
        <v>73</v>
      </c>
      <c r="D39" s="261">
        <v>87500</v>
      </c>
      <c r="E39" s="200">
        <v>82400</v>
      </c>
      <c r="F39" s="200">
        <f t="shared" si="1"/>
        <v>-5100</v>
      </c>
      <c r="G39" s="218"/>
    </row>
    <row r="40" spans="1:7" ht="15.75">
      <c r="A40" s="230"/>
      <c r="B40" s="259"/>
      <c r="C40" s="260" t="s">
        <v>74</v>
      </c>
      <c r="D40" s="261">
        <v>34400</v>
      </c>
      <c r="E40" s="200">
        <v>32400</v>
      </c>
      <c r="F40" s="200">
        <f t="shared" si="1"/>
        <v>-2000</v>
      </c>
      <c r="G40" s="218"/>
    </row>
    <row r="41" spans="1:7" ht="15.75">
      <c r="A41" s="230"/>
      <c r="B41" s="259"/>
      <c r="C41" s="260" t="s">
        <v>75</v>
      </c>
      <c r="D41" s="261">
        <v>20500</v>
      </c>
      <c r="E41" s="200">
        <v>19300</v>
      </c>
      <c r="F41" s="200">
        <f t="shared" si="1"/>
        <v>-1200</v>
      </c>
      <c r="G41" s="218"/>
    </row>
    <row r="42" spans="1:7" ht="16.5" customHeight="1" thickBot="1">
      <c r="A42" s="262"/>
      <c r="B42" s="263"/>
      <c r="C42" s="264" t="s">
        <v>76</v>
      </c>
      <c r="D42" s="265">
        <v>11200</v>
      </c>
      <c r="E42" s="265">
        <v>10600</v>
      </c>
      <c r="F42" s="265">
        <f t="shared" si="1"/>
        <v>-600</v>
      </c>
      <c r="G42" s="218"/>
    </row>
    <row r="43" spans="1:7" ht="16.5" thickBot="1">
      <c r="A43" s="234"/>
      <c r="B43" s="235"/>
      <c r="C43" s="266" t="s">
        <v>58</v>
      </c>
      <c r="D43" s="267">
        <f>SUM(D33:D42)</f>
        <v>1275400</v>
      </c>
      <c r="E43" s="267">
        <f>SUM(E33:E42)</f>
        <v>1201400</v>
      </c>
      <c r="F43" s="267">
        <f>SUM(F33:F42)</f>
        <v>-74000</v>
      </c>
      <c r="G43" s="268"/>
    </row>
    <row r="44" spans="1:9" s="272" customFormat="1" ht="15.75">
      <c r="A44" s="240"/>
      <c r="B44" s="240"/>
      <c r="C44" s="269"/>
      <c r="D44" s="8"/>
      <c r="E44" s="8"/>
      <c r="F44" s="8"/>
      <c r="G44" s="270"/>
      <c r="H44" s="271"/>
      <c r="I44" s="229"/>
    </row>
    <row r="45" spans="1:9" s="244" customFormat="1" ht="16.5" thickBot="1">
      <c r="A45" s="273" t="s">
        <v>77</v>
      </c>
      <c r="B45" s="273"/>
      <c r="C45" s="274"/>
      <c r="D45" s="1"/>
      <c r="E45" s="1"/>
      <c r="F45" s="1"/>
      <c r="G45" s="275"/>
      <c r="H45" s="276"/>
      <c r="I45" s="277"/>
    </row>
    <row r="46" spans="1:8" ht="16.5">
      <c r="A46" s="219">
        <v>3322</v>
      </c>
      <c r="B46" s="220">
        <v>5229</v>
      </c>
      <c r="C46" s="278" t="s">
        <v>78</v>
      </c>
      <c r="D46" s="255">
        <v>36100000</v>
      </c>
      <c r="E46" s="255">
        <v>30000000</v>
      </c>
      <c r="F46" s="223">
        <f>SUM(E46-D46)</f>
        <v>-6100000</v>
      </c>
      <c r="G46" s="218"/>
      <c r="H46" s="224"/>
    </row>
    <row r="47" spans="1:8" ht="15.75">
      <c r="A47" s="279">
        <v>3399</v>
      </c>
      <c r="B47" s="280">
        <v>5229</v>
      </c>
      <c r="C47" s="281" t="s">
        <v>79</v>
      </c>
      <c r="D47" s="282">
        <v>17147000</v>
      </c>
      <c r="E47" s="283">
        <v>15000000</v>
      </c>
      <c r="F47" s="200">
        <f>SUM(E47-D47)</f>
        <v>-2147000</v>
      </c>
      <c r="G47" s="197"/>
      <c r="H47" s="224"/>
    </row>
    <row r="48" spans="1:8" ht="17.25" thickBot="1">
      <c r="A48" s="230">
        <v>3322</v>
      </c>
      <c r="B48" s="231">
        <v>5169</v>
      </c>
      <c r="C48" s="284" t="s">
        <v>80</v>
      </c>
      <c r="D48" s="283">
        <v>5059000</v>
      </c>
      <c r="E48" s="283">
        <v>3500000</v>
      </c>
      <c r="F48" s="200">
        <f>SUM(E48-D48)</f>
        <v>-1559000</v>
      </c>
      <c r="G48" s="218"/>
      <c r="H48" s="233"/>
    </row>
    <row r="49" spans="1:9" ht="17.25" thickBot="1">
      <c r="A49" s="234"/>
      <c r="B49" s="235"/>
      <c r="C49" s="341" t="s">
        <v>58</v>
      </c>
      <c r="D49" s="342">
        <f>SUM(D46:D48)</f>
        <v>58306000</v>
      </c>
      <c r="E49" s="342">
        <f>SUM(E46:E48)</f>
        <v>48500000</v>
      </c>
      <c r="F49" s="343">
        <f>SUM(F46:F48)</f>
        <v>-9806000</v>
      </c>
      <c r="G49" s="214"/>
      <c r="H49" s="224"/>
      <c r="I49" s="224"/>
    </row>
    <row r="50" spans="1:9" s="272" customFormat="1" ht="15.75" customHeight="1">
      <c r="A50" s="240"/>
      <c r="B50" s="240"/>
      <c r="C50" s="269"/>
      <c r="D50" s="8"/>
      <c r="E50" s="8"/>
      <c r="F50" s="8"/>
      <c r="G50" s="270"/>
      <c r="H50" s="233"/>
      <c r="I50" s="229"/>
    </row>
    <row r="51" spans="1:8" ht="19.5" thickBot="1">
      <c r="A51" s="285" t="s">
        <v>81</v>
      </c>
      <c r="B51" s="285"/>
      <c r="C51" s="285"/>
      <c r="D51" s="286"/>
      <c r="E51" s="286"/>
      <c r="F51" s="286"/>
      <c r="G51" s="247"/>
      <c r="H51" s="224"/>
    </row>
    <row r="52" spans="1:8" ht="18.75" thickBot="1">
      <c r="A52" s="287">
        <v>3329</v>
      </c>
      <c r="B52" s="288">
        <v>5169</v>
      </c>
      <c r="C52" s="338" t="s">
        <v>26</v>
      </c>
      <c r="D52" s="339">
        <v>0</v>
      </c>
      <c r="E52" s="339">
        <v>3000000</v>
      </c>
      <c r="F52" s="340">
        <f>SUM(E52-D52)</f>
        <v>3000000</v>
      </c>
      <c r="G52" s="247"/>
      <c r="H52" s="224"/>
    </row>
    <row r="53" spans="1:8" ht="15.75" customHeight="1">
      <c r="A53" s="240"/>
      <c r="B53" s="240"/>
      <c r="C53" s="248"/>
      <c r="D53" s="249"/>
      <c r="E53" s="249"/>
      <c r="F53" s="249"/>
      <c r="G53" s="289"/>
      <c r="H53" s="224"/>
    </row>
    <row r="54" spans="1:7" ht="17.25" thickBot="1">
      <c r="A54" s="290" t="s">
        <v>87</v>
      </c>
      <c r="B54" s="290"/>
      <c r="C54" s="291"/>
      <c r="D54" s="292"/>
      <c r="E54" s="292"/>
      <c r="F54" s="315"/>
      <c r="G54" s="214" t="s">
        <v>138</v>
      </c>
    </row>
    <row r="55" spans="1:8" ht="18.75" thickBot="1">
      <c r="A55" s="352">
        <v>3322</v>
      </c>
      <c r="B55" s="351"/>
      <c r="C55" s="353" t="s">
        <v>0</v>
      </c>
      <c r="D55" s="354">
        <v>42000000</v>
      </c>
      <c r="E55" s="354">
        <v>46360000</v>
      </c>
      <c r="F55" s="354">
        <f>SUM(E55-D55)</f>
        <v>4360000</v>
      </c>
      <c r="G55" s="270" t="s">
        <v>139</v>
      </c>
      <c r="H55" s="293"/>
    </row>
    <row r="56" spans="1:9" s="294" customFormat="1" ht="15.75" customHeight="1">
      <c r="A56" s="240"/>
      <c r="B56" s="240"/>
      <c r="C56" s="269"/>
      <c r="D56" s="8"/>
      <c r="E56" s="8"/>
      <c r="F56" s="8"/>
      <c r="G56" s="270"/>
      <c r="H56" s="293"/>
      <c r="I56" s="243"/>
    </row>
    <row r="57" spans="1:9" s="244" customFormat="1" ht="16.5" thickBot="1">
      <c r="A57" s="273" t="s">
        <v>86</v>
      </c>
      <c r="B57" s="273"/>
      <c r="C57" s="273"/>
      <c r="D57" s="8"/>
      <c r="E57" s="8"/>
      <c r="F57" s="8"/>
      <c r="G57" s="295"/>
      <c r="H57" s="276"/>
      <c r="I57" s="277"/>
    </row>
    <row r="58" spans="1:9" s="244" customFormat="1" ht="18.75" thickBot="1">
      <c r="A58" s="287">
        <v>3399</v>
      </c>
      <c r="B58" s="288">
        <v>5171</v>
      </c>
      <c r="C58" s="346" t="s">
        <v>82</v>
      </c>
      <c r="D58" s="337">
        <v>4464000</v>
      </c>
      <c r="E58" s="337">
        <v>25000000</v>
      </c>
      <c r="F58" s="337">
        <f>SUM(E58-D58)</f>
        <v>20536000</v>
      </c>
      <c r="G58" s="295"/>
      <c r="H58" s="276"/>
      <c r="I58" s="277"/>
    </row>
    <row r="59" spans="1:9" s="244" customFormat="1" ht="15.75" customHeight="1">
      <c r="A59" s="240"/>
      <c r="B59" s="240"/>
      <c r="C59" s="240"/>
      <c r="D59" s="242"/>
      <c r="E59" s="242"/>
      <c r="F59" s="242"/>
      <c r="G59" s="295"/>
      <c r="H59" s="276"/>
      <c r="I59" s="277"/>
    </row>
    <row r="60" spans="1:9" s="244" customFormat="1" ht="16.5" thickBot="1">
      <c r="A60" s="273" t="s">
        <v>85</v>
      </c>
      <c r="B60" s="273"/>
      <c r="C60" s="273"/>
      <c r="D60" s="242"/>
      <c r="E60" s="242"/>
      <c r="F60" s="242"/>
      <c r="G60" s="295" t="s">
        <v>136</v>
      </c>
      <c r="H60" s="276"/>
      <c r="I60" s="277"/>
    </row>
    <row r="61" spans="1:9" s="244" customFormat="1" ht="18.75" thickBot="1">
      <c r="A61" s="287">
        <v>3429</v>
      </c>
      <c r="B61" s="296">
        <v>5222</v>
      </c>
      <c r="C61" s="299" t="s">
        <v>83</v>
      </c>
      <c r="D61" s="300">
        <v>6650000</v>
      </c>
      <c r="E61" s="300">
        <v>11340000</v>
      </c>
      <c r="F61" s="301">
        <f>SUM(E61-D61)</f>
        <v>4690000</v>
      </c>
      <c r="G61" s="214" t="s">
        <v>137</v>
      </c>
      <c r="H61" s="177"/>
      <c r="I61" s="277"/>
    </row>
    <row r="62" spans="1:7" ht="15.75" customHeight="1" thickBot="1">
      <c r="A62" s="240"/>
      <c r="B62" s="240"/>
      <c r="C62" s="241"/>
      <c r="D62" s="8"/>
      <c r="E62" s="8"/>
      <c r="F62" s="8"/>
      <c r="G62" s="214"/>
    </row>
    <row r="63" spans="1:11" ht="21" thickBot="1">
      <c r="A63" s="298"/>
      <c r="B63" s="298"/>
      <c r="C63" s="303" t="s">
        <v>84</v>
      </c>
      <c r="D63" s="304">
        <f>SUM(D31+D43+D49+D52+D55+D58+D61)</f>
        <v>1302328400</v>
      </c>
      <c r="E63" s="305">
        <f>SUM(E61+E58+E55+E52+E49+E43+E31)</f>
        <v>1342915800</v>
      </c>
      <c r="F63" s="305">
        <f>SUM(E63-D63)</f>
        <v>40587400</v>
      </c>
      <c r="G63" s="214"/>
      <c r="I63" s="229"/>
      <c r="J63" s="272"/>
      <c r="K63" s="272"/>
    </row>
    <row r="64" spans="1:11" ht="15.75">
      <c r="A64" s="179"/>
      <c r="B64" s="179"/>
      <c r="C64" s="179"/>
      <c r="D64" s="307"/>
      <c r="E64" s="307"/>
      <c r="F64" s="272"/>
      <c r="G64" s="308"/>
      <c r="H64" s="271"/>
      <c r="I64" s="229"/>
      <c r="J64" s="272"/>
      <c r="K64" s="272"/>
    </row>
    <row r="65" spans="1:11" ht="15.75">
      <c r="A65" s="179"/>
      <c r="B65" s="179"/>
      <c r="C65" s="309"/>
      <c r="D65" s="310"/>
      <c r="E65" s="307"/>
      <c r="F65" s="229"/>
      <c r="G65" s="308"/>
      <c r="H65" s="271"/>
      <c r="I65" s="229"/>
      <c r="J65" s="272"/>
      <c r="K65" s="272"/>
    </row>
    <row r="66" spans="1:11" ht="15.75">
      <c r="A66" s="272"/>
      <c r="B66" s="272"/>
      <c r="C66" s="311"/>
      <c r="D66" s="298"/>
      <c r="E66" s="312"/>
      <c r="F66" s="229"/>
      <c r="I66" s="229"/>
      <c r="J66" s="272"/>
      <c r="K66" s="272"/>
    </row>
    <row r="67" spans="1:11" ht="15.75">
      <c r="A67" s="313"/>
      <c r="B67" s="313"/>
      <c r="C67" s="311"/>
      <c r="D67" s="314"/>
      <c r="E67" s="312"/>
      <c r="F67" s="229"/>
      <c r="G67" s="316"/>
      <c r="H67" s="271"/>
      <c r="I67" s="229"/>
      <c r="J67" s="272"/>
      <c r="K67" s="272"/>
    </row>
    <row r="68" spans="1:11" ht="15.75">
      <c r="A68" s="313"/>
      <c r="B68" s="313"/>
      <c r="C68" s="317"/>
      <c r="D68" s="314"/>
      <c r="E68" s="312"/>
      <c r="F68" s="229"/>
      <c r="G68" s="316"/>
      <c r="H68" s="271"/>
      <c r="I68" s="229"/>
      <c r="J68" s="272"/>
      <c r="K68" s="272"/>
    </row>
    <row r="69" spans="1:11" ht="15.75">
      <c r="A69" s="318"/>
      <c r="B69" s="319"/>
      <c r="C69" s="317"/>
      <c r="D69" s="320"/>
      <c r="E69" s="324"/>
      <c r="F69" s="229"/>
      <c r="G69" s="308"/>
      <c r="H69" s="271"/>
      <c r="I69" s="229"/>
      <c r="J69" s="272"/>
      <c r="K69" s="272"/>
    </row>
    <row r="70" spans="1:11" ht="15.75">
      <c r="A70" s="318"/>
      <c r="B70" s="319"/>
      <c r="C70" s="317"/>
      <c r="D70" s="320"/>
      <c r="E70" s="321"/>
      <c r="F70" s="348"/>
      <c r="G70" s="308"/>
      <c r="H70" s="271"/>
      <c r="I70" s="229"/>
      <c r="J70" s="272"/>
      <c r="K70" s="272"/>
    </row>
    <row r="71" spans="1:11" ht="15.75">
      <c r="A71" s="322"/>
      <c r="B71" s="322"/>
      <c r="C71" s="317"/>
      <c r="D71" s="320"/>
      <c r="E71" s="323"/>
      <c r="F71" s="349"/>
      <c r="G71" s="308"/>
      <c r="H71" s="271"/>
      <c r="I71" s="229"/>
      <c r="J71" s="272"/>
      <c r="K71" s="272"/>
    </row>
    <row r="72" spans="1:11" ht="15.75">
      <c r="A72" s="322"/>
      <c r="B72" s="319"/>
      <c r="C72" s="317"/>
      <c r="D72" s="320"/>
      <c r="E72" s="347"/>
      <c r="F72" s="349"/>
      <c r="G72" s="308"/>
      <c r="H72" s="271"/>
      <c r="I72" s="229"/>
      <c r="J72" s="272"/>
      <c r="K72" s="272"/>
    </row>
    <row r="73" spans="1:11" ht="15.75">
      <c r="A73" s="322"/>
      <c r="B73" s="319"/>
      <c r="C73" s="317"/>
      <c r="D73" s="320"/>
      <c r="E73" s="347"/>
      <c r="F73" s="349"/>
      <c r="G73" s="307"/>
      <c r="H73" s="271"/>
      <c r="I73" s="229"/>
      <c r="J73" s="272"/>
      <c r="K73" s="272"/>
    </row>
    <row r="74" spans="1:11" ht="15.75">
      <c r="A74" s="322"/>
      <c r="B74" s="319"/>
      <c r="C74" s="317"/>
      <c r="D74" s="320"/>
      <c r="E74" s="350"/>
      <c r="F74" s="349"/>
      <c r="G74" s="307"/>
      <c r="H74" s="271"/>
      <c r="I74" s="229"/>
      <c r="J74" s="272"/>
      <c r="K74" s="272"/>
    </row>
    <row r="75" spans="1:11" ht="15.75">
      <c r="A75" s="322"/>
      <c r="B75" s="319"/>
      <c r="C75" s="317"/>
      <c r="D75" s="320"/>
      <c r="E75" s="350"/>
      <c r="F75" s="349"/>
      <c r="G75" s="307"/>
      <c r="H75" s="271"/>
      <c r="I75" s="229"/>
      <c r="J75" s="272"/>
      <c r="K75" s="272"/>
    </row>
    <row r="76" spans="1:11" ht="15.75">
      <c r="A76" s="322"/>
      <c r="B76" s="319"/>
      <c r="C76" s="317"/>
      <c r="D76" s="320"/>
      <c r="E76" s="467"/>
      <c r="F76" s="468"/>
      <c r="G76" s="308"/>
      <c r="H76" s="271"/>
      <c r="I76" s="229"/>
      <c r="J76" s="272"/>
      <c r="K76" s="272"/>
    </row>
    <row r="77" spans="1:11" ht="15.75">
      <c r="A77" s="313"/>
      <c r="B77" s="313"/>
      <c r="C77" s="317"/>
      <c r="D77" s="320"/>
      <c r="E77" s="324"/>
      <c r="F77" s="349"/>
      <c r="G77" s="308"/>
      <c r="H77" s="271"/>
      <c r="I77" s="229"/>
      <c r="J77" s="272"/>
      <c r="K77" s="272"/>
    </row>
    <row r="78" spans="1:11" ht="15.75">
      <c r="A78" s="318"/>
      <c r="B78" s="319"/>
      <c r="C78" s="179"/>
      <c r="D78" s="321"/>
      <c r="E78" s="325"/>
      <c r="F78" s="349"/>
      <c r="G78" s="308"/>
      <c r="H78" s="271"/>
      <c r="I78" s="229"/>
      <c r="J78" s="272"/>
      <c r="K78" s="272"/>
    </row>
    <row r="79" spans="1:11" ht="15.75">
      <c r="A79" s="322"/>
      <c r="B79" s="319"/>
      <c r="C79" s="326"/>
      <c r="D79" s="321"/>
      <c r="E79" s="321"/>
      <c r="F79" s="243"/>
      <c r="G79" s="308"/>
      <c r="H79" s="271"/>
      <c r="I79" s="229"/>
      <c r="J79" s="272"/>
      <c r="K79" s="272"/>
    </row>
    <row r="80" spans="1:11" ht="15.75">
      <c r="A80" s="322"/>
      <c r="B80" s="319"/>
      <c r="C80" s="326"/>
      <c r="D80" s="321"/>
      <c r="E80" s="321"/>
      <c r="F80" s="243"/>
      <c r="G80" s="308"/>
      <c r="H80" s="271"/>
      <c r="I80" s="229"/>
      <c r="J80" s="272"/>
      <c r="K80" s="272"/>
    </row>
    <row r="81" spans="1:11" ht="15.75">
      <c r="A81" s="322"/>
      <c r="B81" s="319"/>
      <c r="C81" s="318"/>
      <c r="D81" s="327"/>
      <c r="E81" s="327"/>
      <c r="F81" s="229"/>
      <c r="G81" s="308"/>
      <c r="H81" s="271"/>
      <c r="I81" s="229"/>
      <c r="J81" s="272"/>
      <c r="K81" s="272"/>
    </row>
    <row r="82" spans="1:11" ht="16.5">
      <c r="A82" s="322"/>
      <c r="B82" s="319"/>
      <c r="C82" s="328"/>
      <c r="D82" s="327"/>
      <c r="E82" s="327"/>
      <c r="F82" s="243"/>
      <c r="G82" s="308"/>
      <c r="H82" s="271"/>
      <c r="I82" s="229"/>
      <c r="J82" s="272"/>
      <c r="K82" s="272"/>
    </row>
    <row r="83" spans="1:11" ht="16.5">
      <c r="A83" s="322"/>
      <c r="B83" s="319"/>
      <c r="C83" s="329"/>
      <c r="D83" s="330"/>
      <c r="E83" s="330"/>
      <c r="F83" s="272"/>
      <c r="G83" s="308"/>
      <c r="I83" s="229"/>
      <c r="J83" s="272"/>
      <c r="K83" s="272"/>
    </row>
    <row r="84" spans="1:11" ht="16.5">
      <c r="A84" s="322"/>
      <c r="B84" s="319"/>
      <c r="C84" s="329"/>
      <c r="D84" s="330"/>
      <c r="E84" s="330"/>
      <c r="F84" s="272"/>
      <c r="G84" s="308"/>
      <c r="I84" s="229"/>
      <c r="J84" s="272"/>
      <c r="K84" s="272"/>
    </row>
    <row r="85" spans="1:11" ht="16.5">
      <c r="A85" s="322"/>
      <c r="B85" s="319"/>
      <c r="C85" s="328"/>
      <c r="D85" s="327"/>
      <c r="E85" s="327"/>
      <c r="F85" s="272"/>
      <c r="G85" s="308"/>
      <c r="I85" s="229"/>
      <c r="J85" s="272"/>
      <c r="K85" s="272"/>
    </row>
    <row r="86" spans="1:11" ht="16.5">
      <c r="A86" s="322"/>
      <c r="B86" s="319"/>
      <c r="C86" s="328"/>
      <c r="D86" s="327"/>
      <c r="E86" s="327"/>
      <c r="F86" s="272"/>
      <c r="G86" s="308"/>
      <c r="I86" s="229"/>
      <c r="J86" s="272"/>
      <c r="K86" s="272"/>
    </row>
    <row r="87" spans="1:11" ht="16.5">
      <c r="A87" s="322"/>
      <c r="B87" s="319"/>
      <c r="C87" s="328"/>
      <c r="D87" s="327"/>
      <c r="E87" s="327"/>
      <c r="F87" s="272"/>
      <c r="G87" s="308"/>
      <c r="I87" s="229"/>
      <c r="J87" s="272"/>
      <c r="K87" s="272"/>
    </row>
    <row r="88" spans="1:11" ht="16.5">
      <c r="A88" s="322"/>
      <c r="B88" s="319"/>
      <c r="C88" s="328"/>
      <c r="D88" s="327"/>
      <c r="E88" s="327"/>
      <c r="F88" s="272"/>
      <c r="G88" s="308"/>
      <c r="I88" s="229"/>
      <c r="J88" s="272"/>
      <c r="K88" s="272"/>
    </row>
    <row r="89" spans="1:11" ht="16.5">
      <c r="A89" s="322"/>
      <c r="B89" s="319"/>
      <c r="C89" s="329"/>
      <c r="D89" s="330"/>
      <c r="E89" s="330"/>
      <c r="F89" s="272"/>
      <c r="G89" s="308"/>
      <c r="I89" s="229"/>
      <c r="J89" s="272"/>
      <c r="K89" s="272"/>
    </row>
    <row r="90" spans="1:11" ht="16.5">
      <c r="A90" s="322"/>
      <c r="B90" s="322"/>
      <c r="C90" s="329"/>
      <c r="D90" s="6"/>
      <c r="E90" s="6"/>
      <c r="F90" s="272"/>
      <c r="G90" s="308"/>
      <c r="I90" s="229"/>
      <c r="J90" s="272"/>
      <c r="K90" s="272"/>
    </row>
    <row r="91" spans="1:11" ht="16.5">
      <c r="A91" s="322"/>
      <c r="B91" s="319"/>
      <c r="C91" s="328"/>
      <c r="D91" s="6"/>
      <c r="E91" s="6"/>
      <c r="F91" s="272"/>
      <c r="G91" s="316"/>
      <c r="I91" s="229"/>
      <c r="J91" s="272"/>
      <c r="K91" s="272"/>
    </row>
    <row r="92" spans="1:11" ht="16.5">
      <c r="A92" s="322"/>
      <c r="B92" s="319"/>
      <c r="C92" s="328"/>
      <c r="D92" s="6"/>
      <c r="E92" s="6"/>
      <c r="F92" s="272"/>
      <c r="G92" s="316"/>
      <c r="I92" s="229"/>
      <c r="J92" s="272"/>
      <c r="K92" s="272"/>
    </row>
    <row r="93" spans="1:11" ht="16.5">
      <c r="A93" s="322"/>
      <c r="B93" s="319"/>
      <c r="C93" s="328"/>
      <c r="D93" s="6"/>
      <c r="E93" s="6"/>
      <c r="F93" s="272"/>
      <c r="G93" s="316"/>
      <c r="I93" s="229"/>
      <c r="J93" s="272"/>
      <c r="K93" s="272"/>
    </row>
    <row r="94" spans="1:11" ht="16.5">
      <c r="A94" s="322"/>
      <c r="B94" s="319"/>
      <c r="C94" s="329"/>
      <c r="D94" s="331"/>
      <c r="E94" s="331"/>
      <c r="F94" s="272"/>
      <c r="G94" s="316"/>
      <c r="I94" s="229"/>
      <c r="J94" s="272"/>
      <c r="K94" s="272"/>
    </row>
    <row r="95" spans="1:11" ht="16.5">
      <c r="A95" s="322"/>
      <c r="B95" s="332"/>
      <c r="C95" s="329"/>
      <c r="D95" s="331"/>
      <c r="E95" s="331"/>
      <c r="F95" s="272"/>
      <c r="G95" s="316"/>
      <c r="I95" s="229"/>
      <c r="J95" s="272"/>
      <c r="K95" s="272"/>
    </row>
    <row r="96" spans="1:11" ht="16.5">
      <c r="A96" s="322"/>
      <c r="B96" s="319"/>
      <c r="C96" s="328"/>
      <c r="D96" s="6"/>
      <c r="E96" s="6"/>
      <c r="F96" s="272"/>
      <c r="G96" s="316"/>
      <c r="I96" s="229"/>
      <c r="J96" s="272"/>
      <c r="K96" s="272"/>
    </row>
    <row r="97" spans="1:11" ht="16.5">
      <c r="A97" s="322"/>
      <c r="B97" s="319"/>
      <c r="C97" s="328"/>
      <c r="D97" s="6"/>
      <c r="E97" s="6"/>
      <c r="F97" s="272"/>
      <c r="G97" s="316"/>
      <c r="I97" s="229"/>
      <c r="J97" s="272"/>
      <c r="K97" s="272"/>
    </row>
    <row r="98" spans="1:11" ht="16.5">
      <c r="A98" s="322"/>
      <c r="B98" s="319"/>
      <c r="C98" s="329"/>
      <c r="D98" s="331"/>
      <c r="E98" s="331"/>
      <c r="F98" s="272"/>
      <c r="G98" s="316"/>
      <c r="I98" s="229"/>
      <c r="J98" s="272"/>
      <c r="K98" s="272"/>
    </row>
    <row r="99" spans="1:11" ht="16.5">
      <c r="A99" s="322"/>
      <c r="B99" s="332"/>
      <c r="C99" s="329"/>
      <c r="D99" s="7"/>
      <c r="E99" s="7"/>
      <c r="F99" s="272"/>
      <c r="G99" s="316"/>
      <c r="I99" s="229"/>
      <c r="J99" s="272"/>
      <c r="K99" s="272"/>
    </row>
    <row r="100" spans="1:11" ht="16.5">
      <c r="A100" s="322"/>
      <c r="B100" s="319"/>
      <c r="C100" s="328"/>
      <c r="D100" s="6"/>
      <c r="E100" s="6"/>
      <c r="F100" s="272"/>
      <c r="G100" s="316"/>
      <c r="I100" s="229"/>
      <c r="J100" s="272"/>
      <c r="K100" s="272"/>
    </row>
    <row r="101" spans="1:11" ht="16.5">
      <c r="A101" s="322"/>
      <c r="B101" s="319"/>
      <c r="C101" s="328"/>
      <c r="D101" s="6"/>
      <c r="E101" s="6"/>
      <c r="F101" s="272"/>
      <c r="G101" s="316"/>
      <c r="I101" s="229"/>
      <c r="J101" s="272"/>
      <c r="K101" s="272"/>
    </row>
    <row r="102" spans="1:11" ht="16.5">
      <c r="A102" s="322"/>
      <c r="B102" s="319"/>
      <c r="C102" s="328"/>
      <c r="D102" s="6"/>
      <c r="E102" s="6"/>
      <c r="F102" s="272"/>
      <c r="G102" s="316"/>
      <c r="I102" s="229"/>
      <c r="J102" s="272"/>
      <c r="K102" s="272"/>
    </row>
    <row r="103" spans="1:11" ht="16.5">
      <c r="A103" s="322"/>
      <c r="B103" s="319"/>
      <c r="C103" s="328"/>
      <c r="D103" s="6"/>
      <c r="E103" s="6"/>
      <c r="F103" s="272"/>
      <c r="G103" s="316"/>
      <c r="I103" s="229"/>
      <c r="J103" s="272"/>
      <c r="K103" s="272"/>
    </row>
    <row r="104" spans="1:11" ht="16.5">
      <c r="A104" s="298"/>
      <c r="B104" s="333"/>
      <c r="C104" s="329"/>
      <c r="D104" s="331"/>
      <c r="E104" s="331"/>
      <c r="F104" s="272"/>
      <c r="G104" s="316"/>
      <c r="I104" s="229"/>
      <c r="J104" s="272"/>
      <c r="K104" s="272"/>
    </row>
    <row r="105" spans="1:11" ht="16.5">
      <c r="A105" s="322"/>
      <c r="B105" s="322"/>
      <c r="C105" s="329"/>
      <c r="D105" s="6"/>
      <c r="E105" s="6"/>
      <c r="F105" s="272"/>
      <c r="G105" s="316"/>
      <c r="I105" s="229"/>
      <c r="J105" s="272"/>
      <c r="K105" s="272"/>
    </row>
    <row r="106" spans="1:11" ht="16.5">
      <c r="A106" s="298"/>
      <c r="B106" s="333"/>
      <c r="C106" s="328"/>
      <c r="D106" s="6"/>
      <c r="E106" s="6"/>
      <c r="F106" s="272"/>
      <c r="G106" s="316"/>
      <c r="I106" s="229"/>
      <c r="J106" s="272"/>
      <c r="K106" s="272"/>
    </row>
    <row r="107" spans="1:11" ht="16.5">
      <c r="A107" s="298"/>
      <c r="B107" s="333"/>
      <c r="C107" s="328"/>
      <c r="D107" s="6"/>
      <c r="E107" s="6"/>
      <c r="F107" s="272"/>
      <c r="G107" s="316"/>
      <c r="I107" s="229"/>
      <c r="J107" s="272"/>
      <c r="K107" s="272"/>
    </row>
    <row r="108" spans="1:11" ht="16.5">
      <c r="A108" s="298"/>
      <c r="B108" s="333"/>
      <c r="C108" s="328"/>
      <c r="D108" s="6"/>
      <c r="E108" s="6"/>
      <c r="F108" s="272"/>
      <c r="G108" s="316"/>
      <c r="I108" s="229"/>
      <c r="J108" s="272"/>
      <c r="K108" s="272"/>
    </row>
    <row r="109" spans="1:11" ht="16.5">
      <c r="A109" s="298"/>
      <c r="B109" s="333"/>
      <c r="C109" s="328"/>
      <c r="D109" s="6"/>
      <c r="E109" s="6"/>
      <c r="F109" s="272"/>
      <c r="G109" s="316"/>
      <c r="I109" s="229"/>
      <c r="J109" s="272"/>
      <c r="K109" s="272"/>
    </row>
    <row r="110" spans="1:7" ht="16.5">
      <c r="A110" s="298"/>
      <c r="B110" s="333"/>
      <c r="C110" s="328"/>
      <c r="D110" s="6"/>
      <c r="E110" s="6"/>
      <c r="F110" s="272"/>
      <c r="G110" s="316"/>
    </row>
    <row r="111" spans="1:7" ht="16.5">
      <c r="A111" s="298"/>
      <c r="B111" s="333"/>
      <c r="C111" s="328"/>
      <c r="D111" s="6"/>
      <c r="E111" s="6"/>
      <c r="F111" s="272"/>
      <c r="G111" s="316"/>
    </row>
    <row r="112" spans="1:7" ht="16.5">
      <c r="A112" s="298"/>
      <c r="B112" s="333"/>
      <c r="C112" s="328"/>
      <c r="D112" s="6"/>
      <c r="E112" s="6"/>
      <c r="F112" s="272"/>
      <c r="G112" s="316"/>
    </row>
    <row r="113" spans="1:7" ht="16.5">
      <c r="A113" s="298"/>
      <c r="B113" s="333"/>
      <c r="C113" s="328"/>
      <c r="D113" s="6"/>
      <c r="E113" s="6"/>
      <c r="F113" s="272"/>
      <c r="G113" s="316"/>
    </row>
    <row r="114" spans="1:7" ht="16.5">
      <c r="A114" s="298"/>
      <c r="B114" s="333"/>
      <c r="C114" s="328"/>
      <c r="D114" s="6"/>
      <c r="E114" s="6"/>
      <c r="F114" s="272"/>
      <c r="G114" s="316"/>
    </row>
    <row r="115" spans="1:7" ht="16.5">
      <c r="A115" s="298"/>
      <c r="B115" s="298"/>
      <c r="C115" s="329"/>
      <c r="D115" s="7"/>
      <c r="E115" s="7"/>
      <c r="F115" s="272"/>
      <c r="G115" s="316"/>
    </row>
    <row r="116" spans="1:7" ht="16.5">
      <c r="A116" s="322"/>
      <c r="B116" s="322"/>
      <c r="C116" s="329"/>
      <c r="D116" s="6"/>
      <c r="E116" s="6"/>
      <c r="F116" s="272"/>
      <c r="G116" s="316"/>
    </row>
    <row r="117" spans="1:7" ht="16.5">
      <c r="A117" s="298"/>
      <c r="B117" s="333"/>
      <c r="C117" s="328"/>
      <c r="D117" s="6"/>
      <c r="E117" s="6"/>
      <c r="F117" s="272"/>
      <c r="G117" s="316"/>
    </row>
    <row r="118" spans="1:7" ht="16.5">
      <c r="A118" s="298"/>
      <c r="B118" s="333"/>
      <c r="C118" s="328"/>
      <c r="D118" s="6"/>
      <c r="E118" s="6"/>
      <c r="F118" s="272"/>
      <c r="G118" s="316"/>
    </row>
    <row r="119" spans="1:7" ht="16.5">
      <c r="A119" s="298"/>
      <c r="B119" s="333"/>
      <c r="C119" s="329"/>
      <c r="D119" s="7"/>
      <c r="E119" s="7"/>
      <c r="F119" s="272"/>
      <c r="G119" s="316"/>
    </row>
    <row r="120" spans="1:7" ht="15.75">
      <c r="A120" s="322"/>
      <c r="B120" s="332"/>
      <c r="C120" s="297"/>
      <c r="D120" s="6"/>
      <c r="E120" s="6"/>
      <c r="F120" s="272"/>
      <c r="G120" s="316"/>
    </row>
    <row r="121" spans="1:7" ht="15.75">
      <c r="A121" s="298"/>
      <c r="B121" s="333"/>
      <c r="C121" s="306"/>
      <c r="D121" s="8"/>
      <c r="E121" s="8"/>
      <c r="F121" s="272"/>
      <c r="G121" s="316"/>
    </row>
    <row r="122" spans="1:7" ht="15.75">
      <c r="A122" s="298"/>
      <c r="B122" s="333"/>
      <c r="C122" s="318"/>
      <c r="D122" s="7"/>
      <c r="E122" s="7"/>
      <c r="F122" s="272"/>
      <c r="G122" s="316"/>
    </row>
    <row r="123" spans="1:7" ht="16.5">
      <c r="A123" s="298"/>
      <c r="B123" s="333"/>
      <c r="C123" s="329"/>
      <c r="D123" s="7"/>
      <c r="E123" s="7"/>
      <c r="F123" s="272"/>
      <c r="G123" s="316"/>
    </row>
    <row r="124" spans="1:7" ht="15.75">
      <c r="A124" s="322"/>
      <c r="B124" s="322"/>
      <c r="C124" s="297"/>
      <c r="D124" s="6"/>
      <c r="E124" s="6"/>
      <c r="F124" s="272"/>
      <c r="G124" s="316"/>
    </row>
    <row r="125" spans="1:7" ht="15.75">
      <c r="A125" s="298"/>
      <c r="B125" s="333"/>
      <c r="C125" s="298"/>
      <c r="D125" s="6"/>
      <c r="E125" s="6"/>
      <c r="F125" s="272"/>
      <c r="G125" s="316"/>
    </row>
    <row r="126" spans="1:7" ht="15.75">
      <c r="A126" s="298"/>
      <c r="B126" s="333"/>
      <c r="C126" s="298"/>
      <c r="D126" s="6"/>
      <c r="E126" s="6"/>
      <c r="F126" s="272"/>
      <c r="G126" s="316"/>
    </row>
    <row r="127" spans="1:7" ht="15.75">
      <c r="A127" s="298"/>
      <c r="B127" s="333"/>
      <c r="C127" s="298"/>
      <c r="D127" s="6"/>
      <c r="E127" s="6"/>
      <c r="F127" s="272"/>
      <c r="G127" s="316"/>
    </row>
    <row r="128" spans="1:7" ht="15.75">
      <c r="A128" s="298"/>
      <c r="B128" s="298"/>
      <c r="C128" s="297"/>
      <c r="D128" s="7"/>
      <c r="E128" s="7"/>
      <c r="F128" s="272"/>
      <c r="G128" s="316"/>
    </row>
    <row r="129" spans="1:7" ht="15.75">
      <c r="A129" s="322"/>
      <c r="B129" s="322"/>
      <c r="C129" s="297"/>
      <c r="D129" s="6"/>
      <c r="E129" s="6"/>
      <c r="F129" s="272"/>
      <c r="G129" s="316"/>
    </row>
    <row r="130" spans="1:7" ht="15.75">
      <c r="A130" s="322"/>
      <c r="B130" s="322"/>
      <c r="C130" s="297"/>
      <c r="D130" s="6"/>
      <c r="E130" s="6"/>
      <c r="F130" s="272"/>
      <c r="G130" s="316"/>
    </row>
    <row r="131" spans="1:7" ht="15.75">
      <c r="A131" s="298"/>
      <c r="B131" s="298"/>
      <c r="C131" s="298"/>
      <c r="D131" s="6"/>
      <c r="E131" s="6"/>
      <c r="F131" s="272"/>
      <c r="G131" s="316"/>
    </row>
    <row r="132" spans="1:7" ht="15.75">
      <c r="A132" s="298"/>
      <c r="B132" s="298"/>
      <c r="C132" s="298"/>
      <c r="D132" s="6"/>
      <c r="E132" s="6"/>
      <c r="F132" s="272"/>
      <c r="G132" s="316"/>
    </row>
    <row r="133" spans="1:7" ht="15.75">
      <c r="A133" s="298"/>
      <c r="B133" s="333"/>
      <c r="C133" s="298"/>
      <c r="D133" s="6"/>
      <c r="E133" s="6"/>
      <c r="F133" s="272"/>
      <c r="G133" s="316"/>
    </row>
    <row r="134" spans="1:7" ht="15.75">
      <c r="A134" s="298"/>
      <c r="B134" s="298"/>
      <c r="C134" s="297"/>
      <c r="D134" s="7"/>
      <c r="E134" s="7"/>
      <c r="F134" s="272"/>
      <c r="G134" s="316"/>
    </row>
    <row r="135" spans="1:7" ht="15.75">
      <c r="A135" s="298"/>
      <c r="B135" s="298"/>
      <c r="C135" s="297"/>
      <c r="D135" s="6"/>
      <c r="E135" s="6"/>
      <c r="F135" s="272"/>
      <c r="G135" s="316"/>
    </row>
    <row r="136" spans="1:7" ht="18">
      <c r="A136" s="334"/>
      <c r="B136" s="334"/>
      <c r="C136" s="335"/>
      <c r="D136" s="336"/>
      <c r="E136" s="336"/>
      <c r="F136" s="272"/>
      <c r="G136" s="316"/>
    </row>
    <row r="137" spans="1:7" ht="13.5">
      <c r="A137" s="272"/>
      <c r="B137" s="272"/>
      <c r="C137" s="272"/>
      <c r="D137" s="272"/>
      <c r="E137" s="272"/>
      <c r="F137" s="272"/>
      <c r="G137" s="316"/>
    </row>
    <row r="138" spans="1:7" ht="13.5">
      <c r="A138" s="272"/>
      <c r="B138" s="272"/>
      <c r="C138" s="272"/>
      <c r="D138" s="272"/>
      <c r="E138" s="272"/>
      <c r="F138" s="272"/>
      <c r="G138" s="316"/>
    </row>
    <row r="139" spans="1:7" ht="13.5">
      <c r="A139" s="272"/>
      <c r="B139" s="272"/>
      <c r="C139" s="272"/>
      <c r="D139" s="272"/>
      <c r="E139" s="272"/>
      <c r="F139" s="272"/>
      <c r="G139" s="316"/>
    </row>
    <row r="140" spans="1:7" ht="13.5">
      <c r="A140" s="272"/>
      <c r="B140" s="272"/>
      <c r="C140" s="272"/>
      <c r="D140" s="272"/>
      <c r="E140" s="272"/>
      <c r="F140" s="272"/>
      <c r="G140" s="316"/>
    </row>
    <row r="141" spans="1:7" ht="13.5">
      <c r="A141" s="272"/>
      <c r="B141" s="272"/>
      <c r="C141" s="272"/>
      <c r="D141" s="272"/>
      <c r="E141" s="272"/>
      <c r="F141" s="272"/>
      <c r="G141" s="316"/>
    </row>
    <row r="142" spans="1:7" ht="13.5">
      <c r="A142" s="272"/>
      <c r="B142" s="272"/>
      <c r="C142" s="272"/>
      <c r="D142" s="272"/>
      <c r="E142" s="272"/>
      <c r="F142" s="272"/>
      <c r="G142" s="316"/>
    </row>
    <row r="143" spans="1:7" ht="13.5">
      <c r="A143" s="272"/>
      <c r="B143" s="272"/>
      <c r="C143" s="272"/>
      <c r="D143" s="272"/>
      <c r="E143" s="272"/>
      <c r="F143" s="272"/>
      <c r="G143" s="316"/>
    </row>
    <row r="144" spans="1:7" ht="13.5">
      <c r="A144" s="272"/>
      <c r="B144" s="272"/>
      <c r="C144" s="272"/>
      <c r="D144" s="272"/>
      <c r="E144" s="272"/>
      <c r="F144" s="272"/>
      <c r="G144" s="316"/>
    </row>
    <row r="145" spans="1:7" ht="13.5">
      <c r="A145" s="272"/>
      <c r="B145" s="272"/>
      <c r="C145" s="272"/>
      <c r="D145" s="272"/>
      <c r="E145" s="272"/>
      <c r="F145" s="272"/>
      <c r="G145" s="316"/>
    </row>
    <row r="146" spans="1:7" ht="13.5">
      <c r="A146" s="272"/>
      <c r="B146" s="272"/>
      <c r="C146" s="272"/>
      <c r="D146" s="272"/>
      <c r="E146" s="272"/>
      <c r="F146" s="272"/>
      <c r="G146" s="316"/>
    </row>
    <row r="147" spans="1:7" ht="13.5">
      <c r="A147" s="272"/>
      <c r="B147" s="272"/>
      <c r="C147" s="272"/>
      <c r="D147" s="272"/>
      <c r="E147" s="272"/>
      <c r="F147" s="272"/>
      <c r="G147" s="316"/>
    </row>
    <row r="148" spans="1:7" ht="13.5">
      <c r="A148" s="272"/>
      <c r="B148" s="272"/>
      <c r="C148" s="272"/>
      <c r="D148" s="272"/>
      <c r="E148" s="272"/>
      <c r="F148" s="272"/>
      <c r="G148" s="316"/>
    </row>
    <row r="149" spans="1:7" ht="13.5">
      <c r="A149" s="272"/>
      <c r="B149" s="272"/>
      <c r="C149" s="272"/>
      <c r="D149" s="272"/>
      <c r="E149" s="272"/>
      <c r="F149" s="272"/>
      <c r="G149" s="316"/>
    </row>
    <row r="150" spans="1:7" ht="13.5">
      <c r="A150" s="272"/>
      <c r="B150" s="272"/>
      <c r="C150" s="272"/>
      <c r="D150" s="272"/>
      <c r="E150" s="272"/>
      <c r="F150" s="272"/>
      <c r="G150" s="316"/>
    </row>
    <row r="151" spans="1:7" ht="13.5">
      <c r="A151" s="272"/>
      <c r="B151" s="272"/>
      <c r="C151" s="272"/>
      <c r="D151" s="272"/>
      <c r="E151" s="272"/>
      <c r="F151" s="272"/>
      <c r="G151" s="316"/>
    </row>
    <row r="152" spans="1:7" ht="13.5">
      <c r="A152" s="272"/>
      <c r="B152" s="272"/>
      <c r="C152" s="272"/>
      <c r="D152" s="272"/>
      <c r="E152" s="272"/>
      <c r="F152" s="272"/>
      <c r="G152" s="316"/>
    </row>
    <row r="153" spans="1:7" ht="13.5">
      <c r="A153" s="272"/>
      <c r="B153" s="272"/>
      <c r="C153" s="272"/>
      <c r="D153" s="272"/>
      <c r="E153" s="272"/>
      <c r="F153" s="272"/>
      <c r="G153" s="316"/>
    </row>
    <row r="154" spans="1:7" ht="13.5">
      <c r="A154" s="272"/>
      <c r="B154" s="272"/>
      <c r="C154" s="272"/>
      <c r="D154" s="272"/>
      <c r="E154" s="272"/>
      <c r="F154" s="272"/>
      <c r="G154" s="316"/>
    </row>
    <row r="155" spans="1:7" ht="13.5">
      <c r="A155" s="272"/>
      <c r="B155" s="272"/>
      <c r="C155" s="272"/>
      <c r="D155" s="272"/>
      <c r="E155" s="272"/>
      <c r="F155" s="272"/>
      <c r="G155" s="316"/>
    </row>
    <row r="156" spans="1:7" ht="13.5">
      <c r="A156" s="272"/>
      <c r="B156" s="272"/>
      <c r="C156" s="272"/>
      <c r="D156" s="272"/>
      <c r="E156" s="272"/>
      <c r="F156" s="272"/>
      <c r="G156" s="316"/>
    </row>
    <row r="157" spans="1:7" ht="13.5">
      <c r="A157" s="272"/>
      <c r="B157" s="272"/>
      <c r="C157" s="272"/>
      <c r="D157" s="272"/>
      <c r="E157" s="272"/>
      <c r="F157" s="272"/>
      <c r="G157" s="316"/>
    </row>
    <row r="158" spans="1:7" ht="13.5">
      <c r="A158" s="272"/>
      <c r="B158" s="272"/>
      <c r="C158" s="272"/>
      <c r="D158" s="272"/>
      <c r="E158" s="272"/>
      <c r="F158" s="272"/>
      <c r="G158" s="316"/>
    </row>
    <row r="159" spans="1:7" ht="13.5">
      <c r="A159" s="272"/>
      <c r="B159" s="272"/>
      <c r="C159" s="272"/>
      <c r="D159" s="272"/>
      <c r="E159" s="272"/>
      <c r="F159" s="272"/>
      <c r="G159" s="316"/>
    </row>
    <row r="160" spans="1:7" ht="13.5">
      <c r="A160" s="272"/>
      <c r="B160" s="272"/>
      <c r="C160" s="272"/>
      <c r="D160" s="272"/>
      <c r="E160" s="272"/>
      <c r="F160" s="272"/>
      <c r="G160" s="316"/>
    </row>
    <row r="161" spans="1:7" ht="13.5">
      <c r="A161" s="272"/>
      <c r="B161" s="272"/>
      <c r="C161" s="272"/>
      <c r="D161" s="272"/>
      <c r="E161" s="272"/>
      <c r="F161" s="272"/>
      <c r="G161" s="316"/>
    </row>
    <row r="162" spans="1:7" ht="13.5">
      <c r="A162" s="272"/>
      <c r="B162" s="272"/>
      <c r="C162" s="272"/>
      <c r="D162" s="272"/>
      <c r="E162" s="272"/>
      <c r="F162" s="272"/>
      <c r="G162" s="316"/>
    </row>
    <row r="163" spans="1:7" ht="13.5">
      <c r="A163" s="272"/>
      <c r="B163" s="272"/>
      <c r="C163" s="272"/>
      <c r="D163" s="272"/>
      <c r="E163" s="272"/>
      <c r="F163" s="272"/>
      <c r="G163" s="316"/>
    </row>
    <row r="164" spans="1:7" ht="13.5">
      <c r="A164" s="272"/>
      <c r="B164" s="272"/>
      <c r="C164" s="272"/>
      <c r="D164" s="272"/>
      <c r="E164" s="272"/>
      <c r="F164" s="272"/>
      <c r="G164" s="316"/>
    </row>
    <row r="165" spans="1:7" ht="13.5">
      <c r="A165" s="272"/>
      <c r="B165" s="272"/>
      <c r="C165" s="272"/>
      <c r="D165" s="272"/>
      <c r="E165" s="272"/>
      <c r="F165" s="272"/>
      <c r="G165" s="316"/>
    </row>
    <row r="166" spans="1:7" ht="13.5">
      <c r="A166" s="272"/>
      <c r="B166" s="272"/>
      <c r="C166" s="272"/>
      <c r="D166" s="272"/>
      <c r="E166" s="272"/>
      <c r="F166" s="272"/>
      <c r="G166" s="316"/>
    </row>
    <row r="167" spans="1:7" ht="13.5">
      <c r="A167" s="272"/>
      <c r="B167" s="272"/>
      <c r="C167" s="272"/>
      <c r="D167" s="272"/>
      <c r="E167" s="272"/>
      <c r="F167" s="272"/>
      <c r="G167" s="316"/>
    </row>
    <row r="168" spans="1:7" ht="13.5">
      <c r="A168" s="272"/>
      <c r="B168" s="272"/>
      <c r="C168" s="272"/>
      <c r="D168" s="272"/>
      <c r="E168" s="272"/>
      <c r="F168" s="272"/>
      <c r="G168" s="316"/>
    </row>
    <row r="169" spans="1:7" ht="13.5">
      <c r="A169" s="272"/>
      <c r="B169" s="272"/>
      <c r="C169" s="272"/>
      <c r="D169" s="272"/>
      <c r="E169" s="272"/>
      <c r="F169" s="272"/>
      <c r="G169" s="316"/>
    </row>
    <row r="170" spans="1:7" ht="13.5">
      <c r="A170" s="272"/>
      <c r="B170" s="272"/>
      <c r="C170" s="272"/>
      <c r="D170" s="272"/>
      <c r="E170" s="272"/>
      <c r="F170" s="272"/>
      <c r="G170" s="316"/>
    </row>
    <row r="171" spans="1:7" ht="13.5">
      <c r="A171" s="272"/>
      <c r="B171" s="272"/>
      <c r="C171" s="272"/>
      <c r="D171" s="272"/>
      <c r="E171" s="272"/>
      <c r="F171" s="272"/>
      <c r="G171" s="316"/>
    </row>
    <row r="172" spans="1:7" ht="13.5">
      <c r="A172" s="272"/>
      <c r="B172" s="272"/>
      <c r="C172" s="272"/>
      <c r="D172" s="272"/>
      <c r="E172" s="272"/>
      <c r="F172" s="272"/>
      <c r="G172" s="316"/>
    </row>
    <row r="173" spans="1:7" ht="13.5">
      <c r="A173" s="272"/>
      <c r="B173" s="272"/>
      <c r="C173" s="272"/>
      <c r="D173" s="272"/>
      <c r="E173" s="272"/>
      <c r="F173" s="272"/>
      <c r="G173" s="316"/>
    </row>
    <row r="174" spans="1:7" ht="13.5">
      <c r="A174" s="272"/>
      <c r="B174" s="272"/>
      <c r="C174" s="272"/>
      <c r="D174" s="272"/>
      <c r="E174" s="272"/>
      <c r="F174" s="272"/>
      <c r="G174" s="316"/>
    </row>
    <row r="175" spans="1:7" ht="13.5">
      <c r="A175" s="272"/>
      <c r="B175" s="272"/>
      <c r="C175" s="272"/>
      <c r="D175" s="272"/>
      <c r="E175" s="272"/>
      <c r="F175" s="272"/>
      <c r="G175" s="316"/>
    </row>
    <row r="176" spans="1:7" ht="13.5">
      <c r="A176" s="272"/>
      <c r="B176" s="272"/>
      <c r="C176" s="272"/>
      <c r="D176" s="272"/>
      <c r="E176" s="272"/>
      <c r="F176" s="272"/>
      <c r="G176" s="316"/>
    </row>
    <row r="177" spans="1:7" ht="13.5">
      <c r="A177" s="272"/>
      <c r="B177" s="272"/>
      <c r="C177" s="272"/>
      <c r="D177" s="272"/>
      <c r="E177" s="272"/>
      <c r="F177" s="272"/>
      <c r="G177" s="316"/>
    </row>
    <row r="178" spans="1:7" ht="13.5">
      <c r="A178" s="272"/>
      <c r="B178" s="272"/>
      <c r="C178" s="272"/>
      <c r="D178" s="272"/>
      <c r="E178" s="272"/>
      <c r="F178" s="272"/>
      <c r="G178" s="316"/>
    </row>
    <row r="179" spans="1:7" ht="13.5">
      <c r="A179" s="272"/>
      <c r="B179" s="272"/>
      <c r="C179" s="272"/>
      <c r="D179" s="272"/>
      <c r="E179" s="272"/>
      <c r="F179" s="272"/>
      <c r="G179" s="316"/>
    </row>
    <row r="180" spans="1:7" ht="13.5">
      <c r="A180" s="272"/>
      <c r="B180" s="272"/>
      <c r="C180" s="272"/>
      <c r="D180" s="272"/>
      <c r="E180" s="272"/>
      <c r="F180" s="272"/>
      <c r="G180" s="316"/>
    </row>
    <row r="181" spans="1:7" ht="13.5">
      <c r="A181" s="272"/>
      <c r="B181" s="272"/>
      <c r="C181" s="272"/>
      <c r="D181" s="272"/>
      <c r="E181" s="272"/>
      <c r="F181" s="272"/>
      <c r="G181" s="316"/>
    </row>
    <row r="182" spans="1:7" ht="13.5">
      <c r="A182" s="272"/>
      <c r="B182" s="272"/>
      <c r="C182" s="272"/>
      <c r="D182" s="272"/>
      <c r="E182" s="272"/>
      <c r="F182" s="272"/>
      <c r="G182" s="316"/>
    </row>
    <row r="183" spans="1:7" ht="13.5">
      <c r="A183" s="272"/>
      <c r="B183" s="272"/>
      <c r="C183" s="272"/>
      <c r="D183" s="272"/>
      <c r="E183" s="272"/>
      <c r="F183" s="272"/>
      <c r="G183" s="316"/>
    </row>
    <row r="184" spans="1:7" ht="13.5">
      <c r="A184" s="272"/>
      <c r="B184" s="272"/>
      <c r="C184" s="272"/>
      <c r="D184" s="272"/>
      <c r="E184" s="272"/>
      <c r="F184" s="272"/>
      <c r="G184" s="316"/>
    </row>
    <row r="185" spans="1:7" ht="13.5">
      <c r="A185" s="272"/>
      <c r="B185" s="272"/>
      <c r="C185" s="272"/>
      <c r="D185" s="272"/>
      <c r="E185" s="272"/>
      <c r="F185" s="272"/>
      <c r="G185" s="316"/>
    </row>
    <row r="186" spans="1:7" ht="13.5">
      <c r="A186" s="272"/>
      <c r="B186" s="272"/>
      <c r="C186" s="272"/>
      <c r="D186" s="272"/>
      <c r="E186" s="272"/>
      <c r="F186" s="272"/>
      <c r="G186" s="316"/>
    </row>
    <row r="187" spans="1:7" ht="13.5">
      <c r="A187" s="272"/>
      <c r="B187" s="272"/>
      <c r="C187" s="272"/>
      <c r="D187" s="272"/>
      <c r="E187" s="272"/>
      <c r="F187" s="272"/>
      <c r="G187" s="316"/>
    </row>
    <row r="188" spans="1:7" ht="13.5">
      <c r="A188" s="272"/>
      <c r="B188" s="272"/>
      <c r="C188" s="272"/>
      <c r="D188" s="272"/>
      <c r="E188" s="272"/>
      <c r="F188" s="272"/>
      <c r="G188" s="316"/>
    </row>
    <row r="189" spans="1:7" ht="13.5">
      <c r="A189" s="272"/>
      <c r="B189" s="272"/>
      <c r="C189" s="272"/>
      <c r="D189" s="272"/>
      <c r="E189" s="272"/>
      <c r="F189" s="272"/>
      <c r="G189" s="316"/>
    </row>
    <row r="190" spans="1:7" ht="13.5">
      <c r="A190" s="272"/>
      <c r="B190" s="272"/>
      <c r="C190" s="272"/>
      <c r="D190" s="272"/>
      <c r="E190" s="272"/>
      <c r="F190" s="272"/>
      <c r="G190" s="316"/>
    </row>
    <row r="191" spans="1:7" ht="13.5">
      <c r="A191" s="272"/>
      <c r="B191" s="272"/>
      <c r="C191" s="272"/>
      <c r="D191" s="272"/>
      <c r="E191" s="272"/>
      <c r="F191" s="272"/>
      <c r="G191" s="316"/>
    </row>
    <row r="192" spans="1:7" ht="13.5">
      <c r="A192" s="272"/>
      <c r="B192" s="272"/>
      <c r="C192" s="272"/>
      <c r="D192" s="272"/>
      <c r="E192" s="272"/>
      <c r="F192" s="272"/>
      <c r="G192" s="316"/>
    </row>
    <row r="193" spans="1:7" ht="13.5">
      <c r="A193" s="272"/>
      <c r="B193" s="272"/>
      <c r="C193" s="272"/>
      <c r="D193" s="272"/>
      <c r="E193" s="272"/>
      <c r="F193" s="272"/>
      <c r="G193" s="316"/>
    </row>
    <row r="194" spans="1:7" ht="13.5">
      <c r="A194" s="272"/>
      <c r="B194" s="272"/>
      <c r="C194" s="272"/>
      <c r="D194" s="272"/>
      <c r="E194" s="272"/>
      <c r="F194" s="272"/>
      <c r="G194" s="316"/>
    </row>
    <row r="195" spans="1:7" ht="13.5">
      <c r="A195" s="272"/>
      <c r="B195" s="272"/>
      <c r="C195" s="272"/>
      <c r="D195" s="272"/>
      <c r="E195" s="272"/>
      <c r="F195" s="272"/>
      <c r="G195" s="316"/>
    </row>
    <row r="196" spans="1:7" ht="13.5">
      <c r="A196" s="272"/>
      <c r="B196" s="272"/>
      <c r="C196" s="272"/>
      <c r="D196" s="272"/>
      <c r="E196" s="272"/>
      <c r="F196" s="272"/>
      <c r="G196" s="316"/>
    </row>
    <row r="197" spans="1:7" ht="13.5">
      <c r="A197" s="272"/>
      <c r="B197" s="272"/>
      <c r="C197" s="272"/>
      <c r="D197" s="272"/>
      <c r="E197" s="272"/>
      <c r="F197" s="272"/>
      <c r="G197" s="316"/>
    </row>
    <row r="198" spans="1:7" ht="13.5">
      <c r="A198" s="272"/>
      <c r="B198" s="272"/>
      <c r="C198" s="272"/>
      <c r="D198" s="272"/>
      <c r="E198" s="272"/>
      <c r="F198" s="272"/>
      <c r="G198" s="316"/>
    </row>
    <row r="199" spans="1:7" ht="13.5">
      <c r="A199" s="272"/>
      <c r="B199" s="272"/>
      <c r="C199" s="272"/>
      <c r="D199" s="272"/>
      <c r="E199" s="272"/>
      <c r="F199" s="272"/>
      <c r="G199" s="316"/>
    </row>
    <row r="200" spans="1:7" ht="13.5">
      <c r="A200" s="272"/>
      <c r="B200" s="272"/>
      <c r="C200" s="272"/>
      <c r="D200" s="272"/>
      <c r="E200" s="272"/>
      <c r="F200" s="272"/>
      <c r="G200" s="316"/>
    </row>
    <row r="201" spans="1:7" ht="13.5">
      <c r="A201" s="272"/>
      <c r="B201" s="272"/>
      <c r="C201" s="272"/>
      <c r="D201" s="272"/>
      <c r="E201" s="272"/>
      <c r="F201" s="272"/>
      <c r="G201" s="316"/>
    </row>
    <row r="202" spans="1:7" ht="13.5">
      <c r="A202" s="272"/>
      <c r="B202" s="272"/>
      <c r="C202" s="272"/>
      <c r="D202" s="272"/>
      <c r="E202" s="272"/>
      <c r="F202" s="272"/>
      <c r="G202" s="316"/>
    </row>
    <row r="203" spans="1:7" ht="13.5">
      <c r="A203" s="272"/>
      <c r="B203" s="272"/>
      <c r="C203" s="272"/>
      <c r="D203" s="272"/>
      <c r="E203" s="272"/>
      <c r="F203" s="272"/>
      <c r="G203" s="316"/>
    </row>
    <row r="204" spans="1:7" ht="13.5">
      <c r="A204" s="272"/>
      <c r="B204" s="272"/>
      <c r="C204" s="272"/>
      <c r="D204" s="272"/>
      <c r="E204" s="272"/>
      <c r="F204" s="272"/>
      <c r="G204" s="316"/>
    </row>
    <row r="205" spans="1:7" ht="13.5">
      <c r="A205" s="272"/>
      <c r="B205" s="272"/>
      <c r="C205" s="272"/>
      <c r="D205" s="272"/>
      <c r="E205" s="272"/>
      <c r="F205" s="272"/>
      <c r="G205" s="316"/>
    </row>
    <row r="206" spans="1:7" ht="13.5">
      <c r="A206" s="272"/>
      <c r="B206" s="272"/>
      <c r="C206" s="272"/>
      <c r="D206" s="272"/>
      <c r="E206" s="272"/>
      <c r="F206" s="272"/>
      <c r="G206" s="316"/>
    </row>
    <row r="207" spans="1:7" ht="13.5">
      <c r="A207" s="272"/>
      <c r="B207" s="272"/>
      <c r="C207" s="272"/>
      <c r="D207" s="272"/>
      <c r="E207" s="272"/>
      <c r="F207" s="272"/>
      <c r="G207" s="316"/>
    </row>
    <row r="208" spans="1:7" ht="13.5">
      <c r="A208" s="272"/>
      <c r="B208" s="272"/>
      <c r="C208" s="272"/>
      <c r="D208" s="272"/>
      <c r="E208" s="272"/>
      <c r="F208" s="272"/>
      <c r="G208" s="316"/>
    </row>
    <row r="209" spans="1:7" ht="13.5">
      <c r="A209" s="272"/>
      <c r="B209" s="272"/>
      <c r="C209" s="272"/>
      <c r="D209" s="272"/>
      <c r="E209" s="272"/>
      <c r="F209" s="272"/>
      <c r="G209" s="316"/>
    </row>
    <row r="210" spans="1:7" ht="13.5">
      <c r="A210" s="272"/>
      <c r="B210" s="272"/>
      <c r="C210" s="272"/>
      <c r="D210" s="272"/>
      <c r="E210" s="272"/>
      <c r="F210" s="272"/>
      <c r="G210" s="316"/>
    </row>
    <row r="211" spans="1:7" ht="13.5">
      <c r="A211" s="272"/>
      <c r="B211" s="272"/>
      <c r="C211" s="272"/>
      <c r="D211" s="272"/>
      <c r="E211" s="272"/>
      <c r="F211" s="272"/>
      <c r="G211" s="316"/>
    </row>
    <row r="212" spans="1:7" ht="13.5">
      <c r="A212" s="272"/>
      <c r="B212" s="272"/>
      <c r="C212" s="272"/>
      <c r="D212" s="272"/>
      <c r="E212" s="272"/>
      <c r="F212" s="272"/>
      <c r="G212" s="316"/>
    </row>
    <row r="213" spans="1:7" ht="13.5">
      <c r="A213" s="272"/>
      <c r="B213" s="272"/>
      <c r="C213" s="272"/>
      <c r="D213" s="272"/>
      <c r="E213" s="272"/>
      <c r="F213" s="272"/>
      <c r="G213" s="316"/>
    </row>
    <row r="214" spans="1:7" ht="13.5">
      <c r="A214" s="272"/>
      <c r="B214" s="272"/>
      <c r="C214" s="272"/>
      <c r="D214" s="272"/>
      <c r="E214" s="272"/>
      <c r="F214" s="272"/>
      <c r="G214" s="316"/>
    </row>
    <row r="215" spans="1:7" ht="13.5">
      <c r="A215" s="272"/>
      <c r="B215" s="272"/>
      <c r="C215" s="272"/>
      <c r="D215" s="272"/>
      <c r="E215" s="272"/>
      <c r="F215" s="272"/>
      <c r="G215" s="316"/>
    </row>
    <row r="216" spans="1:7" ht="13.5">
      <c r="A216" s="272"/>
      <c r="B216" s="272"/>
      <c r="C216" s="272"/>
      <c r="D216" s="272"/>
      <c r="E216" s="272"/>
      <c r="F216" s="272"/>
      <c r="G216" s="316"/>
    </row>
    <row r="217" spans="1:7" ht="13.5">
      <c r="A217" s="272"/>
      <c r="B217" s="272"/>
      <c r="C217" s="272"/>
      <c r="D217" s="272"/>
      <c r="E217" s="272"/>
      <c r="F217" s="272"/>
      <c r="G217" s="316"/>
    </row>
    <row r="218" spans="1:7" ht="13.5">
      <c r="A218" s="272"/>
      <c r="B218" s="272"/>
      <c r="C218" s="272"/>
      <c r="D218" s="272"/>
      <c r="E218" s="272"/>
      <c r="F218" s="272"/>
      <c r="G218" s="316"/>
    </row>
    <row r="219" spans="1:7" ht="13.5">
      <c r="A219" s="272"/>
      <c r="B219" s="272"/>
      <c r="C219" s="272"/>
      <c r="D219" s="272"/>
      <c r="E219" s="272"/>
      <c r="F219" s="272"/>
      <c r="G219" s="316"/>
    </row>
    <row r="220" spans="1:7" ht="13.5">
      <c r="A220" s="272"/>
      <c r="B220" s="272"/>
      <c r="C220" s="272"/>
      <c r="D220" s="272"/>
      <c r="E220" s="272"/>
      <c r="F220" s="272"/>
      <c r="G220" s="316"/>
    </row>
    <row r="221" spans="1:7" ht="13.5">
      <c r="A221" s="272"/>
      <c r="B221" s="272"/>
      <c r="C221" s="272"/>
      <c r="D221" s="272"/>
      <c r="E221" s="272"/>
      <c r="F221" s="272"/>
      <c r="G221" s="316"/>
    </row>
    <row r="222" spans="1:7" ht="13.5">
      <c r="A222" s="272"/>
      <c r="B222" s="272"/>
      <c r="C222" s="272"/>
      <c r="D222" s="272"/>
      <c r="E222" s="272"/>
      <c r="F222" s="272"/>
      <c r="G222" s="316"/>
    </row>
    <row r="223" spans="1:7" ht="13.5">
      <c r="A223" s="272"/>
      <c r="B223" s="272"/>
      <c r="C223" s="272"/>
      <c r="D223" s="272"/>
      <c r="E223" s="272"/>
      <c r="F223" s="272"/>
      <c r="G223" s="316"/>
    </row>
    <row r="224" spans="1:7" ht="13.5">
      <c r="A224" s="272"/>
      <c r="B224" s="272"/>
      <c r="C224" s="272"/>
      <c r="D224" s="272"/>
      <c r="E224" s="272"/>
      <c r="F224" s="272"/>
      <c r="G224" s="316"/>
    </row>
    <row r="225" spans="1:7" ht="13.5">
      <c r="A225" s="272"/>
      <c r="B225" s="272"/>
      <c r="C225" s="272"/>
      <c r="D225" s="272"/>
      <c r="E225" s="272"/>
      <c r="F225" s="272"/>
      <c r="G225" s="316"/>
    </row>
    <row r="226" spans="1:7" ht="13.5">
      <c r="A226" s="272"/>
      <c r="B226" s="272"/>
      <c r="C226" s="272"/>
      <c r="D226" s="272"/>
      <c r="E226" s="272"/>
      <c r="F226" s="272"/>
      <c r="G226" s="316"/>
    </row>
    <row r="227" spans="1:7" ht="13.5">
      <c r="A227" s="272"/>
      <c r="B227" s="272"/>
      <c r="C227" s="272"/>
      <c r="D227" s="272"/>
      <c r="E227" s="272"/>
      <c r="F227" s="272"/>
      <c r="G227" s="316"/>
    </row>
    <row r="228" spans="1:7" ht="13.5">
      <c r="A228" s="272"/>
      <c r="B228" s="272"/>
      <c r="C228" s="272"/>
      <c r="D228" s="272"/>
      <c r="E228" s="272"/>
      <c r="F228" s="272"/>
      <c r="G228" s="316"/>
    </row>
    <row r="229" spans="1:7" ht="13.5">
      <c r="A229" s="272"/>
      <c r="B229" s="272"/>
      <c r="C229" s="272"/>
      <c r="D229" s="272"/>
      <c r="E229" s="272"/>
      <c r="F229" s="272"/>
      <c r="G229" s="316"/>
    </row>
    <row r="230" spans="1:7" ht="13.5">
      <c r="A230" s="272"/>
      <c r="B230" s="272"/>
      <c r="C230" s="272"/>
      <c r="D230" s="272"/>
      <c r="E230" s="272"/>
      <c r="F230" s="272"/>
      <c r="G230" s="316"/>
    </row>
    <row r="231" spans="1:7" ht="13.5">
      <c r="A231" s="272"/>
      <c r="B231" s="272"/>
      <c r="C231" s="272"/>
      <c r="D231" s="272"/>
      <c r="E231" s="272"/>
      <c r="F231" s="272"/>
      <c r="G231" s="316"/>
    </row>
    <row r="232" spans="1:7" ht="13.5">
      <c r="A232" s="272"/>
      <c r="B232" s="272"/>
      <c r="C232" s="272"/>
      <c r="D232" s="272"/>
      <c r="E232" s="272"/>
      <c r="F232" s="272"/>
      <c r="G232" s="316"/>
    </row>
    <row r="233" spans="1:7" ht="13.5">
      <c r="A233" s="272"/>
      <c r="B233" s="272"/>
      <c r="C233" s="272"/>
      <c r="D233" s="272"/>
      <c r="E233" s="272"/>
      <c r="F233" s="272"/>
      <c r="G233" s="316"/>
    </row>
    <row r="234" spans="1:7" ht="13.5">
      <c r="A234" s="272"/>
      <c r="B234" s="272"/>
      <c r="C234" s="272"/>
      <c r="D234" s="272"/>
      <c r="E234" s="272"/>
      <c r="F234" s="272"/>
      <c r="G234" s="316"/>
    </row>
    <row r="235" spans="1:7" ht="13.5">
      <c r="A235" s="272"/>
      <c r="B235" s="272"/>
      <c r="C235" s="272"/>
      <c r="D235" s="272"/>
      <c r="E235" s="272"/>
      <c r="F235" s="272"/>
      <c r="G235" s="316"/>
    </row>
    <row r="236" spans="1:7" ht="13.5">
      <c r="A236" s="272"/>
      <c r="B236" s="272"/>
      <c r="C236" s="272"/>
      <c r="D236" s="272"/>
      <c r="E236" s="272"/>
      <c r="F236" s="272"/>
      <c r="G236" s="316"/>
    </row>
    <row r="237" spans="1:7" ht="13.5">
      <c r="A237" s="272"/>
      <c r="B237" s="272"/>
      <c r="C237" s="272"/>
      <c r="D237" s="272"/>
      <c r="E237" s="272"/>
      <c r="F237" s="272"/>
      <c r="G237" s="316"/>
    </row>
    <row r="238" spans="1:7" ht="13.5">
      <c r="A238" s="272"/>
      <c r="B238" s="272"/>
      <c r="C238" s="272"/>
      <c r="D238" s="272"/>
      <c r="E238" s="272"/>
      <c r="F238" s="272"/>
      <c r="G238" s="316"/>
    </row>
    <row r="239" spans="1:7" ht="13.5">
      <c r="A239" s="272"/>
      <c r="B239" s="272"/>
      <c r="C239" s="272"/>
      <c r="D239" s="272"/>
      <c r="E239" s="272"/>
      <c r="F239" s="272"/>
      <c r="G239" s="316"/>
    </row>
    <row r="240" spans="1:7" ht="13.5">
      <c r="A240" s="272"/>
      <c r="B240" s="272"/>
      <c r="C240" s="272"/>
      <c r="D240" s="272"/>
      <c r="E240" s="272"/>
      <c r="F240" s="272"/>
      <c r="G240" s="316"/>
    </row>
    <row r="241" spans="1:7" ht="13.5">
      <c r="A241" s="272"/>
      <c r="B241" s="272"/>
      <c r="C241" s="272"/>
      <c r="D241" s="272"/>
      <c r="E241" s="272"/>
      <c r="F241" s="272"/>
      <c r="G241" s="316"/>
    </row>
    <row r="242" spans="1:7" ht="13.5">
      <c r="A242" s="272"/>
      <c r="B242" s="272"/>
      <c r="C242" s="272"/>
      <c r="D242" s="272"/>
      <c r="E242" s="272"/>
      <c r="F242" s="272"/>
      <c r="G242" s="316"/>
    </row>
    <row r="243" spans="1:7" ht="13.5">
      <c r="A243" s="272"/>
      <c r="B243" s="272"/>
      <c r="C243" s="272"/>
      <c r="D243" s="272"/>
      <c r="E243" s="272"/>
      <c r="F243" s="272"/>
      <c r="G243" s="316"/>
    </row>
    <row r="244" spans="1:7" ht="13.5">
      <c r="A244" s="272"/>
      <c r="B244" s="272"/>
      <c r="C244" s="272"/>
      <c r="D244" s="272"/>
      <c r="E244" s="272"/>
      <c r="F244" s="272"/>
      <c r="G244" s="316"/>
    </row>
    <row r="245" spans="1:7" ht="13.5">
      <c r="A245" s="272"/>
      <c r="B245" s="272"/>
      <c r="C245" s="272"/>
      <c r="D245" s="272"/>
      <c r="E245" s="272"/>
      <c r="F245" s="272"/>
      <c r="G245" s="316"/>
    </row>
    <row r="246" spans="1:7" ht="13.5">
      <c r="A246" s="272"/>
      <c r="B246" s="272"/>
      <c r="C246" s="272"/>
      <c r="D246" s="272"/>
      <c r="E246" s="272"/>
      <c r="F246" s="272"/>
      <c r="G246" s="316"/>
    </row>
    <row r="247" spans="1:7" ht="13.5">
      <c r="A247" s="272"/>
      <c r="B247" s="272"/>
      <c r="C247" s="272"/>
      <c r="D247" s="272"/>
      <c r="E247" s="272"/>
      <c r="F247" s="272"/>
      <c r="G247" s="316"/>
    </row>
    <row r="248" spans="1:7" ht="13.5">
      <c r="A248" s="272"/>
      <c r="B248" s="272"/>
      <c r="C248" s="272"/>
      <c r="D248" s="272"/>
      <c r="E248" s="272"/>
      <c r="F248" s="272"/>
      <c r="G248" s="316"/>
    </row>
    <row r="249" spans="1:7" ht="13.5">
      <c r="A249" s="272"/>
      <c r="B249" s="272"/>
      <c r="C249" s="272"/>
      <c r="D249" s="272"/>
      <c r="E249" s="272"/>
      <c r="F249" s="272"/>
      <c r="G249" s="316"/>
    </row>
    <row r="250" spans="1:7" ht="13.5">
      <c r="A250" s="272"/>
      <c r="B250" s="272"/>
      <c r="C250" s="272"/>
      <c r="D250" s="272"/>
      <c r="E250" s="272"/>
      <c r="F250" s="272"/>
      <c r="G250" s="316"/>
    </row>
    <row r="251" spans="1:7" ht="13.5">
      <c r="A251" s="272"/>
      <c r="B251" s="272"/>
      <c r="C251" s="272"/>
      <c r="D251" s="272"/>
      <c r="E251" s="272"/>
      <c r="F251" s="272"/>
      <c r="G251" s="316"/>
    </row>
    <row r="252" spans="1:7" ht="13.5">
      <c r="A252" s="272"/>
      <c r="B252" s="272"/>
      <c r="C252" s="272"/>
      <c r="D252" s="272"/>
      <c r="E252" s="272"/>
      <c r="F252" s="272"/>
      <c r="G252" s="316"/>
    </row>
    <row r="253" spans="1:7" ht="13.5">
      <c r="A253" s="272"/>
      <c r="B253" s="272"/>
      <c r="C253" s="272"/>
      <c r="D253" s="272"/>
      <c r="E253" s="272"/>
      <c r="F253" s="272"/>
      <c r="G253" s="316"/>
    </row>
    <row r="254" spans="1:7" ht="13.5">
      <c r="A254" s="272"/>
      <c r="B254" s="272"/>
      <c r="C254" s="272"/>
      <c r="D254" s="272"/>
      <c r="E254" s="272"/>
      <c r="F254" s="272"/>
      <c r="G254" s="316"/>
    </row>
    <row r="255" spans="1:7" ht="13.5">
      <c r="A255" s="272"/>
      <c r="B255" s="272"/>
      <c r="C255" s="272"/>
      <c r="D255" s="272"/>
      <c r="E255" s="272"/>
      <c r="F255" s="272"/>
      <c r="G255" s="316"/>
    </row>
    <row r="256" spans="1:7" ht="13.5">
      <c r="A256" s="272"/>
      <c r="B256" s="272"/>
      <c r="C256" s="272"/>
      <c r="D256" s="272"/>
      <c r="E256" s="272"/>
      <c r="F256" s="272"/>
      <c r="G256" s="316"/>
    </row>
    <row r="257" spans="1:7" ht="13.5">
      <c r="A257" s="272"/>
      <c r="B257" s="272"/>
      <c r="C257" s="272"/>
      <c r="D257" s="272"/>
      <c r="E257" s="272"/>
      <c r="F257" s="272"/>
      <c r="G257" s="316"/>
    </row>
    <row r="258" spans="1:7" ht="13.5">
      <c r="A258" s="272"/>
      <c r="B258" s="272"/>
      <c r="C258" s="272"/>
      <c r="D258" s="272"/>
      <c r="E258" s="272"/>
      <c r="F258" s="272"/>
      <c r="G258" s="316"/>
    </row>
    <row r="259" spans="1:7" ht="13.5">
      <c r="A259" s="272"/>
      <c r="B259" s="272"/>
      <c r="C259" s="272"/>
      <c r="D259" s="272"/>
      <c r="E259" s="272"/>
      <c r="F259" s="272"/>
      <c r="G259" s="316"/>
    </row>
    <row r="260" spans="1:7" ht="13.5">
      <c r="A260" s="272"/>
      <c r="B260" s="272"/>
      <c r="C260" s="272"/>
      <c r="D260" s="272"/>
      <c r="E260" s="272"/>
      <c r="F260" s="272"/>
      <c r="G260" s="316"/>
    </row>
    <row r="261" spans="1:7" ht="13.5">
      <c r="A261" s="272"/>
      <c r="B261" s="272"/>
      <c r="C261" s="272"/>
      <c r="D261" s="272"/>
      <c r="E261" s="272"/>
      <c r="F261" s="272"/>
      <c r="G261" s="316"/>
    </row>
    <row r="262" spans="1:7" ht="13.5">
      <c r="A262" s="272"/>
      <c r="B262" s="272"/>
      <c r="C262" s="272"/>
      <c r="D262" s="272"/>
      <c r="E262" s="272"/>
      <c r="F262" s="272"/>
      <c r="G262" s="316"/>
    </row>
    <row r="263" spans="1:7" ht="13.5">
      <c r="A263" s="272"/>
      <c r="B263" s="272"/>
      <c r="C263" s="272"/>
      <c r="D263" s="272"/>
      <c r="E263" s="272"/>
      <c r="F263" s="272"/>
      <c r="G263" s="316"/>
    </row>
    <row r="264" spans="1:7" ht="13.5">
      <c r="A264" s="272"/>
      <c r="B264" s="272"/>
      <c r="C264" s="272"/>
      <c r="D264" s="272"/>
      <c r="E264" s="272"/>
      <c r="F264" s="272"/>
      <c r="G264" s="316"/>
    </row>
    <row r="265" spans="1:7" ht="13.5">
      <c r="A265" s="272"/>
      <c r="B265" s="272"/>
      <c r="C265" s="272"/>
      <c r="D265" s="272"/>
      <c r="E265" s="272"/>
      <c r="F265" s="272"/>
      <c r="G265" s="316"/>
    </row>
    <row r="266" spans="1:7" ht="13.5">
      <c r="A266" s="272"/>
      <c r="B266" s="272"/>
      <c r="C266" s="272"/>
      <c r="D266" s="272"/>
      <c r="E266" s="272"/>
      <c r="F266" s="272"/>
      <c r="G266" s="316"/>
    </row>
    <row r="267" spans="1:7" ht="13.5">
      <c r="A267" s="272"/>
      <c r="B267" s="272"/>
      <c r="C267" s="272"/>
      <c r="D267" s="272"/>
      <c r="E267" s="272"/>
      <c r="F267" s="272"/>
      <c r="G267" s="316"/>
    </row>
    <row r="268" spans="1:7" ht="13.5">
      <c r="A268" s="272"/>
      <c r="B268" s="272"/>
      <c r="C268" s="272"/>
      <c r="D268" s="272"/>
      <c r="E268" s="272"/>
      <c r="F268" s="272"/>
      <c r="G268" s="316"/>
    </row>
    <row r="269" spans="1:7" ht="13.5">
      <c r="A269" s="272"/>
      <c r="B269" s="272"/>
      <c r="C269" s="272"/>
      <c r="D269" s="272"/>
      <c r="E269" s="272"/>
      <c r="F269" s="272"/>
      <c r="G269" s="316"/>
    </row>
    <row r="270" spans="1:7" ht="13.5">
      <c r="A270" s="272"/>
      <c r="B270" s="272"/>
      <c r="C270" s="272"/>
      <c r="D270" s="272"/>
      <c r="E270" s="272"/>
      <c r="F270" s="272"/>
      <c r="G270" s="316"/>
    </row>
    <row r="271" spans="1:7" ht="13.5">
      <c r="A271" s="272"/>
      <c r="B271" s="272"/>
      <c r="C271" s="272"/>
      <c r="D271" s="272"/>
      <c r="E271" s="272"/>
      <c r="F271" s="272"/>
      <c r="G271" s="316"/>
    </row>
    <row r="272" spans="1:7" ht="13.5">
      <c r="A272" s="272"/>
      <c r="B272" s="272"/>
      <c r="C272" s="272"/>
      <c r="D272" s="272"/>
      <c r="E272" s="272"/>
      <c r="F272" s="272"/>
      <c r="G272" s="316"/>
    </row>
    <row r="273" spans="1:7" ht="13.5">
      <c r="A273" s="272"/>
      <c r="B273" s="272"/>
      <c r="C273" s="272"/>
      <c r="D273" s="272"/>
      <c r="E273" s="272"/>
      <c r="F273" s="272"/>
      <c r="G273" s="316"/>
    </row>
    <row r="274" spans="1:7" ht="13.5">
      <c r="A274" s="272"/>
      <c r="B274" s="272"/>
      <c r="C274" s="272"/>
      <c r="D274" s="272"/>
      <c r="E274" s="272"/>
      <c r="F274" s="272"/>
      <c r="G274" s="316"/>
    </row>
    <row r="275" spans="1:7" ht="13.5">
      <c r="A275" s="272"/>
      <c r="B275" s="272"/>
      <c r="C275" s="272"/>
      <c r="D275" s="272"/>
      <c r="E275" s="272"/>
      <c r="F275" s="272"/>
      <c r="G275" s="316"/>
    </row>
    <row r="276" spans="1:7" ht="13.5">
      <c r="A276" s="272"/>
      <c r="B276" s="272"/>
      <c r="C276" s="272"/>
      <c r="D276" s="272"/>
      <c r="E276" s="272"/>
      <c r="F276" s="272"/>
      <c r="G276" s="316"/>
    </row>
    <row r="277" spans="1:7" ht="13.5">
      <c r="A277" s="272"/>
      <c r="B277" s="272"/>
      <c r="C277" s="272"/>
      <c r="D277" s="272"/>
      <c r="E277" s="272"/>
      <c r="F277" s="272"/>
      <c r="G277" s="316"/>
    </row>
    <row r="278" spans="1:7" ht="13.5">
      <c r="A278" s="272"/>
      <c r="B278" s="272"/>
      <c r="C278" s="272"/>
      <c r="D278" s="272"/>
      <c r="E278" s="272"/>
      <c r="F278" s="272"/>
      <c r="G278" s="316"/>
    </row>
    <row r="279" spans="1:7" ht="13.5">
      <c r="A279" s="272"/>
      <c r="B279" s="272"/>
      <c r="C279" s="272"/>
      <c r="D279" s="272"/>
      <c r="E279" s="272"/>
      <c r="F279" s="272"/>
      <c r="G279" s="316"/>
    </row>
    <row r="280" spans="1:7" ht="13.5">
      <c r="A280" s="272"/>
      <c r="B280" s="272"/>
      <c r="C280" s="272"/>
      <c r="D280" s="272"/>
      <c r="E280" s="272"/>
      <c r="F280" s="272"/>
      <c r="G280" s="316"/>
    </row>
    <row r="281" spans="1:7" ht="13.5">
      <c r="A281" s="272"/>
      <c r="B281" s="272"/>
      <c r="C281" s="272"/>
      <c r="D281" s="272"/>
      <c r="E281" s="272"/>
      <c r="F281" s="272"/>
      <c r="G281" s="316"/>
    </row>
    <row r="282" spans="1:7" ht="13.5">
      <c r="A282" s="272"/>
      <c r="B282" s="272"/>
      <c r="C282" s="272"/>
      <c r="D282" s="272"/>
      <c r="E282" s="272"/>
      <c r="F282" s="272"/>
      <c r="G282" s="316"/>
    </row>
    <row r="283" spans="1:7" ht="13.5">
      <c r="A283" s="272"/>
      <c r="B283" s="272"/>
      <c r="C283" s="272"/>
      <c r="D283" s="272"/>
      <c r="E283" s="272"/>
      <c r="F283" s="272"/>
      <c r="G283" s="316"/>
    </row>
    <row r="284" spans="1:7" ht="13.5">
      <c r="A284" s="272"/>
      <c r="B284" s="272"/>
      <c r="C284" s="272"/>
      <c r="D284" s="272"/>
      <c r="E284" s="272"/>
      <c r="F284" s="272"/>
      <c r="G284" s="316"/>
    </row>
    <row r="285" spans="1:7" ht="13.5">
      <c r="A285" s="272"/>
      <c r="B285" s="272"/>
      <c r="C285" s="272"/>
      <c r="D285" s="272"/>
      <c r="E285" s="272"/>
      <c r="F285" s="272"/>
      <c r="G285" s="316"/>
    </row>
    <row r="286" spans="1:7" ht="13.5">
      <c r="A286" s="272"/>
      <c r="B286" s="272"/>
      <c r="C286" s="272"/>
      <c r="D286" s="272"/>
      <c r="E286" s="272"/>
      <c r="F286" s="272"/>
      <c r="G286" s="316"/>
    </row>
    <row r="287" spans="1:7" ht="13.5">
      <c r="A287" s="272"/>
      <c r="B287" s="272"/>
      <c r="C287" s="272"/>
      <c r="D287" s="272"/>
      <c r="E287" s="272"/>
      <c r="F287" s="272"/>
      <c r="G287" s="316"/>
    </row>
    <row r="288" spans="1:7" ht="13.5">
      <c r="A288" s="272"/>
      <c r="B288" s="272"/>
      <c r="C288" s="272"/>
      <c r="D288" s="272"/>
      <c r="E288" s="272"/>
      <c r="F288" s="272"/>
      <c r="G288" s="316"/>
    </row>
    <row r="289" spans="1:7" ht="13.5">
      <c r="A289" s="272"/>
      <c r="B289" s="272"/>
      <c r="C289" s="272"/>
      <c r="D289" s="272"/>
      <c r="E289" s="272"/>
      <c r="F289" s="272"/>
      <c r="G289" s="316"/>
    </row>
    <row r="290" spans="1:7" ht="13.5">
      <c r="A290" s="272"/>
      <c r="B290" s="272"/>
      <c r="C290" s="272"/>
      <c r="D290" s="272"/>
      <c r="E290" s="272"/>
      <c r="F290" s="272"/>
      <c r="G290" s="316"/>
    </row>
    <row r="291" spans="1:7" ht="13.5">
      <c r="A291" s="272"/>
      <c r="B291" s="272"/>
      <c r="C291" s="272"/>
      <c r="D291" s="272"/>
      <c r="E291" s="272"/>
      <c r="F291" s="272"/>
      <c r="G291" s="316"/>
    </row>
    <row r="292" spans="1:7" ht="13.5">
      <c r="A292" s="272"/>
      <c r="B292" s="272"/>
      <c r="C292" s="272"/>
      <c r="D292" s="272"/>
      <c r="E292" s="272"/>
      <c r="F292" s="272"/>
      <c r="G292" s="316"/>
    </row>
    <row r="293" spans="1:7" ht="13.5">
      <c r="A293" s="272"/>
      <c r="B293" s="272"/>
      <c r="C293" s="272"/>
      <c r="D293" s="272"/>
      <c r="E293" s="272"/>
      <c r="F293" s="272"/>
      <c r="G293" s="316"/>
    </row>
    <row r="294" spans="1:7" ht="13.5">
      <c r="A294" s="272"/>
      <c r="B294" s="272"/>
      <c r="C294" s="272"/>
      <c r="D294" s="272"/>
      <c r="E294" s="272"/>
      <c r="F294" s="272"/>
      <c r="G294" s="316"/>
    </row>
    <row r="295" spans="1:7" ht="13.5">
      <c r="A295" s="272"/>
      <c r="B295" s="272"/>
      <c r="C295" s="272"/>
      <c r="D295" s="272"/>
      <c r="E295" s="272"/>
      <c r="F295" s="272"/>
      <c r="G295" s="316"/>
    </row>
    <row r="296" spans="1:7" ht="13.5">
      <c r="A296" s="272"/>
      <c r="B296" s="272"/>
      <c r="C296" s="272"/>
      <c r="D296" s="272"/>
      <c r="E296" s="272"/>
      <c r="F296" s="272"/>
      <c r="G296" s="316"/>
    </row>
    <row r="297" spans="1:7" ht="13.5">
      <c r="A297" s="272"/>
      <c r="B297" s="272"/>
      <c r="C297" s="272"/>
      <c r="D297" s="272"/>
      <c r="E297" s="272"/>
      <c r="F297" s="272"/>
      <c r="G297" s="316"/>
    </row>
    <row r="298" spans="1:7" ht="13.5">
      <c r="A298" s="272"/>
      <c r="B298" s="272"/>
      <c r="C298" s="272"/>
      <c r="D298" s="272"/>
      <c r="E298" s="272"/>
      <c r="F298" s="272"/>
      <c r="G298" s="316"/>
    </row>
    <row r="299" spans="1:7" ht="13.5">
      <c r="A299" s="272"/>
      <c r="B299" s="272"/>
      <c r="C299" s="272"/>
      <c r="D299" s="272"/>
      <c r="E299" s="272"/>
      <c r="F299" s="272"/>
      <c r="G299" s="316"/>
    </row>
    <row r="300" spans="1:7" ht="13.5">
      <c r="A300" s="272"/>
      <c r="B300" s="272"/>
      <c r="C300" s="272"/>
      <c r="D300" s="272"/>
      <c r="E300" s="272"/>
      <c r="F300" s="272"/>
      <c r="G300" s="316"/>
    </row>
    <row r="301" spans="1:7" ht="13.5">
      <c r="A301" s="272"/>
      <c r="B301" s="272"/>
      <c r="C301" s="272"/>
      <c r="D301" s="272"/>
      <c r="E301" s="272"/>
      <c r="F301" s="272"/>
      <c r="G301" s="316"/>
    </row>
    <row r="302" spans="1:7" ht="13.5">
      <c r="A302" s="272"/>
      <c r="B302" s="272"/>
      <c r="C302" s="272"/>
      <c r="D302" s="272"/>
      <c r="E302" s="272"/>
      <c r="F302" s="272"/>
      <c r="G302" s="316"/>
    </row>
    <row r="303" spans="1:7" ht="13.5">
      <c r="A303" s="272"/>
      <c r="B303" s="272"/>
      <c r="C303" s="272"/>
      <c r="D303" s="272"/>
      <c r="E303" s="272"/>
      <c r="F303" s="272"/>
      <c r="G303" s="316"/>
    </row>
    <row r="304" spans="1:7" ht="13.5">
      <c r="A304" s="272"/>
      <c r="B304" s="272"/>
      <c r="C304" s="272"/>
      <c r="D304" s="272"/>
      <c r="E304" s="272"/>
      <c r="F304" s="272"/>
      <c r="G304" s="316"/>
    </row>
    <row r="305" spans="1:7" ht="13.5">
      <c r="A305" s="272"/>
      <c r="B305" s="272"/>
      <c r="C305" s="272"/>
      <c r="D305" s="272"/>
      <c r="E305" s="272"/>
      <c r="F305" s="272"/>
      <c r="G305" s="316"/>
    </row>
    <row r="306" spans="1:7" ht="13.5">
      <c r="A306" s="272"/>
      <c r="B306" s="272"/>
      <c r="C306" s="272"/>
      <c r="D306" s="272"/>
      <c r="E306" s="272"/>
      <c r="F306" s="272"/>
      <c r="G306" s="316"/>
    </row>
    <row r="307" spans="1:7" ht="13.5">
      <c r="A307" s="272"/>
      <c r="B307" s="272"/>
      <c r="C307" s="272"/>
      <c r="D307" s="272"/>
      <c r="E307" s="272"/>
      <c r="F307" s="272"/>
      <c r="G307" s="316"/>
    </row>
    <row r="308" spans="1:7" ht="13.5">
      <c r="A308" s="272"/>
      <c r="B308" s="272"/>
      <c r="C308" s="272"/>
      <c r="D308" s="272"/>
      <c r="E308" s="272"/>
      <c r="F308" s="272"/>
      <c r="G308" s="316"/>
    </row>
    <row r="309" spans="1:7" ht="13.5">
      <c r="A309" s="272"/>
      <c r="B309" s="272"/>
      <c r="C309" s="272"/>
      <c r="D309" s="272"/>
      <c r="E309" s="272"/>
      <c r="F309" s="272"/>
      <c r="G309" s="316"/>
    </row>
    <row r="310" spans="1:7" ht="13.5">
      <c r="A310" s="272"/>
      <c r="B310" s="272"/>
      <c r="C310" s="272"/>
      <c r="D310" s="272"/>
      <c r="E310" s="272"/>
      <c r="F310" s="272"/>
      <c r="G310" s="316"/>
    </row>
    <row r="311" spans="1:7" ht="13.5">
      <c r="A311" s="272"/>
      <c r="B311" s="272"/>
      <c r="C311" s="272"/>
      <c r="D311" s="272"/>
      <c r="E311" s="272"/>
      <c r="F311" s="272"/>
      <c r="G311" s="316"/>
    </row>
    <row r="312" spans="1:7" ht="13.5">
      <c r="A312" s="272"/>
      <c r="B312" s="272"/>
      <c r="C312" s="272"/>
      <c r="D312" s="272"/>
      <c r="E312" s="272"/>
      <c r="F312" s="272"/>
      <c r="G312" s="31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9"/>
  <sheetViews>
    <sheetView zoomScalePageLayoutView="0" workbookViewId="0" topLeftCell="A1">
      <selection activeCell="C35" sqref="C35"/>
    </sheetView>
  </sheetViews>
  <sheetFormatPr defaultColWidth="9.00390625" defaultRowHeight="12.75"/>
  <cols>
    <col min="3" max="3" width="33.875" style="0" customWidth="1"/>
    <col min="4" max="4" width="36.625" style="0" customWidth="1"/>
    <col min="5" max="5" width="18.75390625" style="0" bestFit="1" customWidth="1"/>
    <col min="6" max="8" width="15.75390625" style="0" bestFit="1" customWidth="1"/>
  </cols>
  <sheetData>
    <row r="1" spans="1:5" ht="23.25">
      <c r="A1" s="173"/>
      <c r="B1" s="173"/>
      <c r="C1" s="174" t="s">
        <v>140</v>
      </c>
      <c r="D1" s="175"/>
      <c r="E1" s="175"/>
    </row>
    <row r="2" spans="1:8" ht="16.5" thickBot="1">
      <c r="A2" s="178" t="s">
        <v>89</v>
      </c>
      <c r="B2" s="178"/>
      <c r="C2" s="179"/>
      <c r="D2" s="176"/>
      <c r="E2" s="176"/>
      <c r="F2" s="355"/>
      <c r="G2" s="355"/>
      <c r="H2" s="355" t="s">
        <v>90</v>
      </c>
    </row>
    <row r="3" spans="1:8" ht="15.75">
      <c r="A3" s="180" t="s">
        <v>33</v>
      </c>
      <c r="B3" s="181" t="s">
        <v>34</v>
      </c>
      <c r="C3" s="182" t="s">
        <v>35</v>
      </c>
      <c r="D3" s="356"/>
      <c r="E3" s="357"/>
      <c r="F3" s="358" t="s">
        <v>36</v>
      </c>
      <c r="G3" s="358" t="s">
        <v>133</v>
      </c>
      <c r="H3" s="359" t="s">
        <v>132</v>
      </c>
    </row>
    <row r="4" spans="1:8" ht="16.5" thickBot="1">
      <c r="A4" s="449"/>
      <c r="B4" s="450"/>
      <c r="C4" s="451" t="s">
        <v>39</v>
      </c>
      <c r="D4" s="452" t="s">
        <v>91</v>
      </c>
      <c r="E4" s="427" t="s">
        <v>92</v>
      </c>
      <c r="F4" s="453" t="s">
        <v>93</v>
      </c>
      <c r="G4" s="453"/>
      <c r="H4" s="454"/>
    </row>
    <row r="5" spans="1:8" ht="17.25" thickBot="1">
      <c r="A5" s="234">
        <v>3311</v>
      </c>
      <c r="B5" s="455">
        <v>6351</v>
      </c>
      <c r="C5" s="456" t="s">
        <v>94</v>
      </c>
      <c r="D5" s="457" t="s">
        <v>95</v>
      </c>
      <c r="E5" s="458" t="s">
        <v>96</v>
      </c>
      <c r="F5" s="459"/>
      <c r="G5" s="459">
        <v>3803000</v>
      </c>
      <c r="H5" s="237">
        <f>SUM(F5:G5)</f>
        <v>3803000</v>
      </c>
    </row>
    <row r="6" spans="1:8" ht="17.25" thickBot="1">
      <c r="A6" s="460">
        <v>3311</v>
      </c>
      <c r="B6" s="461">
        <v>6351</v>
      </c>
      <c r="C6" s="456" t="s">
        <v>129</v>
      </c>
      <c r="D6" s="457" t="s">
        <v>130</v>
      </c>
      <c r="E6" s="462" t="s">
        <v>131</v>
      </c>
      <c r="F6" s="463"/>
      <c r="G6" s="360">
        <v>1200000</v>
      </c>
      <c r="H6" s="237">
        <f>SUM(F6:G6)</f>
        <v>1200000</v>
      </c>
    </row>
    <row r="7" spans="1:8" ht="16.5">
      <c r="A7" s="361">
        <v>3315</v>
      </c>
      <c r="B7" s="362">
        <v>6351</v>
      </c>
      <c r="C7" s="363" t="s">
        <v>97</v>
      </c>
      <c r="D7" s="223" t="s">
        <v>98</v>
      </c>
      <c r="E7" s="364" t="s">
        <v>99</v>
      </c>
      <c r="F7" s="365"/>
      <c r="G7" s="366">
        <v>1300000</v>
      </c>
      <c r="H7" s="367">
        <f>SUM(G7)</f>
        <v>1300000</v>
      </c>
    </row>
    <row r="8" spans="1:8" ht="16.5">
      <c r="A8" s="361"/>
      <c r="B8" s="368"/>
      <c r="C8" s="369"/>
      <c r="D8" s="200" t="s">
        <v>100</v>
      </c>
      <c r="E8" s="370" t="s">
        <v>101</v>
      </c>
      <c r="F8" s="371">
        <v>2000000</v>
      </c>
      <c r="G8" s="261"/>
      <c r="H8" s="372">
        <f aca="true" t="shared" si="0" ref="H8:H18">SUM(F8:G8)</f>
        <v>2000000</v>
      </c>
    </row>
    <row r="9" spans="1:8" ht="16.5">
      <c r="A9" s="361"/>
      <c r="B9" s="368"/>
      <c r="C9" s="369"/>
      <c r="D9" s="200" t="s">
        <v>102</v>
      </c>
      <c r="E9" s="370" t="s">
        <v>103</v>
      </c>
      <c r="F9" s="371">
        <v>5000000</v>
      </c>
      <c r="G9" s="373"/>
      <c r="H9" s="372">
        <f t="shared" si="0"/>
        <v>5000000</v>
      </c>
    </row>
    <row r="10" spans="1:8" ht="16.5">
      <c r="A10" s="361"/>
      <c r="B10" s="368"/>
      <c r="C10" s="369"/>
      <c r="D10" s="200" t="s">
        <v>123</v>
      </c>
      <c r="E10" s="370" t="s">
        <v>124</v>
      </c>
      <c r="F10" s="371">
        <v>1000000</v>
      </c>
      <c r="G10" s="373"/>
      <c r="H10" s="372">
        <f t="shared" si="0"/>
        <v>1000000</v>
      </c>
    </row>
    <row r="11" spans="1:8" ht="16.5">
      <c r="A11" s="361"/>
      <c r="B11" s="368"/>
      <c r="C11" s="369"/>
      <c r="D11" s="200" t="s">
        <v>125</v>
      </c>
      <c r="E11" s="370" t="s">
        <v>124</v>
      </c>
      <c r="F11" s="371">
        <v>1000000</v>
      </c>
      <c r="G11" s="373"/>
      <c r="H11" s="372">
        <f t="shared" si="0"/>
        <v>1000000</v>
      </c>
    </row>
    <row r="12" spans="1:8" ht="16.5">
      <c r="A12" s="361"/>
      <c r="B12" s="368"/>
      <c r="C12" s="369"/>
      <c r="D12" s="200" t="s">
        <v>126</v>
      </c>
      <c r="E12" s="370" t="s">
        <v>124</v>
      </c>
      <c r="F12" s="371">
        <v>6000000</v>
      </c>
      <c r="G12" s="373"/>
      <c r="H12" s="372">
        <f t="shared" si="0"/>
        <v>6000000</v>
      </c>
    </row>
    <row r="13" spans="1:8" ht="16.5">
      <c r="A13" s="361"/>
      <c r="B13" s="368"/>
      <c r="C13" s="369"/>
      <c r="D13" s="200" t="s">
        <v>104</v>
      </c>
      <c r="E13" s="370" t="s">
        <v>105</v>
      </c>
      <c r="F13" s="371">
        <v>6000000</v>
      </c>
      <c r="G13" s="373"/>
      <c r="H13" s="372">
        <f t="shared" si="0"/>
        <v>6000000</v>
      </c>
    </row>
    <row r="14" spans="1:8" ht="16.5">
      <c r="A14" s="361"/>
      <c r="B14" s="368"/>
      <c r="C14" s="369"/>
      <c r="D14" s="200" t="s">
        <v>106</v>
      </c>
      <c r="E14" s="370" t="s">
        <v>107</v>
      </c>
      <c r="F14" s="371">
        <v>1000000</v>
      </c>
      <c r="G14" s="373"/>
      <c r="H14" s="372">
        <f t="shared" si="0"/>
        <v>1000000</v>
      </c>
    </row>
    <row r="15" spans="1:8" ht="17.25" thickBot="1">
      <c r="A15" s="361"/>
      <c r="B15" s="368"/>
      <c r="C15" s="369"/>
      <c r="D15" s="209" t="s">
        <v>108</v>
      </c>
      <c r="E15" s="374" t="s">
        <v>109</v>
      </c>
      <c r="F15" s="375">
        <v>1000000</v>
      </c>
      <c r="G15" s="376"/>
      <c r="H15" s="377">
        <f t="shared" si="0"/>
        <v>1000000</v>
      </c>
    </row>
    <row r="16" spans="1:8" ht="17.25" thickBot="1">
      <c r="A16" s="378"/>
      <c r="B16" s="379"/>
      <c r="C16" s="380"/>
      <c r="D16" s="381" t="s">
        <v>58</v>
      </c>
      <c r="E16" s="382"/>
      <c r="F16" s="383">
        <f>SUM(F7:F15)</f>
        <v>23000000</v>
      </c>
      <c r="G16" s="383">
        <f>SUM(G7:G15)</f>
        <v>1300000</v>
      </c>
      <c r="H16" s="384">
        <f t="shared" si="0"/>
        <v>24300000</v>
      </c>
    </row>
    <row r="17" spans="1:8" ht="17.25" thickBot="1">
      <c r="A17" s="234">
        <v>3315</v>
      </c>
      <c r="B17" s="235">
        <v>6351</v>
      </c>
      <c r="C17" s="385" t="s">
        <v>110</v>
      </c>
      <c r="D17" s="443" t="s">
        <v>111</v>
      </c>
      <c r="E17" s="386" t="s">
        <v>112</v>
      </c>
      <c r="F17" s="444">
        <v>10000000</v>
      </c>
      <c r="G17" s="444"/>
      <c r="H17" s="237">
        <f t="shared" si="0"/>
        <v>10000000</v>
      </c>
    </row>
    <row r="18" spans="1:8" ht="17.25" thickBot="1">
      <c r="A18" s="234">
        <v>3314</v>
      </c>
      <c r="B18" s="235">
        <v>6351</v>
      </c>
      <c r="C18" s="385" t="s">
        <v>113</v>
      </c>
      <c r="D18" s="445" t="s">
        <v>114</v>
      </c>
      <c r="E18" s="446" t="s">
        <v>115</v>
      </c>
      <c r="F18" s="387"/>
      <c r="G18" s="448">
        <v>1250000</v>
      </c>
      <c r="H18" s="440">
        <f t="shared" si="0"/>
        <v>1250000</v>
      </c>
    </row>
    <row r="19" spans="1:9" ht="17.25" thickBot="1">
      <c r="A19" s="298"/>
      <c r="B19" s="298"/>
      <c r="C19" s="447"/>
      <c r="D19" s="6"/>
      <c r="E19" s="319"/>
      <c r="F19" s="10"/>
      <c r="G19" s="6"/>
      <c r="H19" s="1"/>
      <c r="I19" s="244"/>
    </row>
    <row r="20" spans="1:8" ht="18.75" thickBot="1">
      <c r="A20" s="298"/>
      <c r="B20" s="298"/>
      <c r="C20" s="390" t="s">
        <v>116</v>
      </c>
      <c r="D20" s="391"/>
      <c r="E20" s="392"/>
      <c r="F20" s="393">
        <f>SUM(F16+F17)</f>
        <v>33000000</v>
      </c>
      <c r="G20" s="393">
        <f>SUM(G5+G6+G16+G18)</f>
        <v>7553000</v>
      </c>
      <c r="H20" s="393">
        <f>SUM(F20:G20)</f>
        <v>40553000</v>
      </c>
    </row>
    <row r="21" spans="1:8" s="244" customFormat="1" ht="18">
      <c r="A21" s="240"/>
      <c r="B21" s="240"/>
      <c r="C21" s="394"/>
      <c r="D21" s="395"/>
      <c r="E21" s="396"/>
      <c r="F21" s="395"/>
      <c r="G21" s="397"/>
      <c r="H21" s="395"/>
    </row>
    <row r="22" spans="1:8" s="244" customFormat="1" ht="18.75" thickBot="1">
      <c r="A22" s="273" t="s">
        <v>120</v>
      </c>
      <c r="B22" s="273"/>
      <c r="C22" s="394"/>
      <c r="D22" s="395"/>
      <c r="E22" s="396"/>
      <c r="F22" s="395"/>
      <c r="G22" s="397"/>
      <c r="H22" s="395"/>
    </row>
    <row r="23" spans="1:8" s="244" customFormat="1" ht="18.75" thickBot="1">
      <c r="A23" s="287">
        <v>3319</v>
      </c>
      <c r="B23" s="288">
        <v>6121</v>
      </c>
      <c r="C23" s="439" t="s">
        <v>117</v>
      </c>
      <c r="D23" s="437" t="s">
        <v>118</v>
      </c>
      <c r="E23" s="438" t="s">
        <v>119</v>
      </c>
      <c r="F23" s="403">
        <v>11000000</v>
      </c>
      <c r="G23" s="402">
        <v>30000000</v>
      </c>
      <c r="H23" s="403">
        <f>SUM(F23:G23)</f>
        <v>41000000</v>
      </c>
    </row>
    <row r="24" spans="1:8" s="244" customFormat="1" ht="15.75">
      <c r="A24" s="240"/>
      <c r="B24" s="240"/>
      <c r="C24" s="269"/>
      <c r="D24" s="1"/>
      <c r="E24" s="389"/>
      <c r="F24" s="11"/>
      <c r="G24" s="314"/>
      <c r="H24" s="242"/>
    </row>
    <row r="25" spans="1:8" s="244" customFormat="1" ht="16.5" thickBot="1">
      <c r="A25" s="273" t="s">
        <v>121</v>
      </c>
      <c r="B25" s="273"/>
      <c r="C25" s="273"/>
      <c r="D25" s="1"/>
      <c r="E25" s="389"/>
      <c r="F25" s="11"/>
      <c r="G25" s="314"/>
      <c r="H25" s="1"/>
    </row>
    <row r="26" spans="1:8" s="244" customFormat="1" ht="18.75" thickBot="1">
      <c r="A26" s="287">
        <v>3315</v>
      </c>
      <c r="B26" s="288">
        <v>6121</v>
      </c>
      <c r="C26" s="441" t="s">
        <v>128</v>
      </c>
      <c r="D26" s="288" t="s">
        <v>127</v>
      </c>
      <c r="E26" s="442" t="s">
        <v>122</v>
      </c>
      <c r="F26" s="465">
        <v>6000000</v>
      </c>
      <c r="G26" s="465">
        <v>1800000</v>
      </c>
      <c r="H26" s="466">
        <f>SUM(F26:G26)</f>
        <v>7800000</v>
      </c>
    </row>
    <row r="27" spans="1:8" s="244" customFormat="1" ht="18.75" thickBot="1">
      <c r="A27" s="240"/>
      <c r="B27" s="240"/>
      <c r="C27" s="394"/>
      <c r="D27" s="395"/>
      <c r="E27" s="396"/>
      <c r="F27" s="395"/>
      <c r="G27" s="397"/>
      <c r="H27" s="395"/>
    </row>
    <row r="28" spans="1:8" s="244" customFormat="1" ht="21" thickBot="1">
      <c r="A28" s="240"/>
      <c r="B28" s="240"/>
      <c r="C28" s="394"/>
      <c r="D28" s="398" t="s">
        <v>134</v>
      </c>
      <c r="E28" s="399"/>
      <c r="F28" s="400">
        <f>SUM(F20+F23+F26)</f>
        <v>50000000</v>
      </c>
      <c r="G28" s="400">
        <f>SUM(G20+G23+G26)</f>
        <v>39353000</v>
      </c>
      <c r="H28" s="401">
        <f>SUM(F28:G28)</f>
        <v>89353000</v>
      </c>
    </row>
    <row r="29" spans="1:8" s="244" customFormat="1" ht="18">
      <c r="A29" s="240"/>
      <c r="B29" s="240"/>
      <c r="C29" s="394"/>
      <c r="D29" s="395"/>
      <c r="E29" s="396"/>
      <c r="F29" s="395"/>
      <c r="G29" s="397"/>
      <c r="H29" s="395"/>
    </row>
    <row r="30" spans="1:8" s="294" customFormat="1" ht="18">
      <c r="A30" s="306"/>
      <c r="B30" s="306"/>
      <c r="C30" s="306" t="s">
        <v>135</v>
      </c>
      <c r="D30" s="1"/>
      <c r="E30" s="1"/>
      <c r="F30" s="1"/>
      <c r="G30" s="1"/>
      <c r="H30" s="1"/>
    </row>
    <row r="31" spans="1:8" s="294" customFormat="1" ht="15.75">
      <c r="A31" s="418" t="s">
        <v>1</v>
      </c>
      <c r="B31" s="418"/>
      <c r="C31" s="306"/>
      <c r="D31" s="1"/>
      <c r="E31" s="1"/>
      <c r="F31" s="1"/>
      <c r="G31" s="1"/>
      <c r="H31" s="1"/>
    </row>
    <row r="32" spans="1:8" s="294" customFormat="1" ht="15.75">
      <c r="A32" s="418" t="s">
        <v>31</v>
      </c>
      <c r="B32" s="464"/>
      <c r="C32" s="418"/>
      <c r="D32" s="1"/>
      <c r="E32" s="1"/>
      <c r="F32" s="1"/>
      <c r="G32" s="1"/>
      <c r="H32" s="1"/>
    </row>
    <row r="33" spans="1:8" s="294" customFormat="1" ht="15.75">
      <c r="A33" s="418"/>
      <c r="B33" s="464"/>
      <c r="C33" s="418"/>
      <c r="D33" s="1"/>
      <c r="E33" s="1"/>
      <c r="F33" s="1"/>
      <c r="G33" s="1"/>
      <c r="H33" s="1"/>
    </row>
    <row r="34" spans="1:8" s="294" customFormat="1" ht="15.75">
      <c r="A34" s="306"/>
      <c r="B34" s="306"/>
      <c r="C34" s="306"/>
      <c r="D34" s="1"/>
      <c r="E34" s="1"/>
      <c r="F34" s="1"/>
      <c r="G34" s="1"/>
      <c r="H34" s="1"/>
    </row>
    <row r="35" spans="1:8" s="294" customFormat="1" ht="15.75">
      <c r="A35" s="306"/>
      <c r="B35" s="406"/>
      <c r="C35" s="306"/>
      <c r="D35" s="1"/>
      <c r="E35" s="1"/>
      <c r="F35" s="1"/>
      <c r="G35" s="1"/>
      <c r="H35" s="1"/>
    </row>
    <row r="36" spans="1:8" s="294" customFormat="1" ht="15.75">
      <c r="A36" s="240"/>
      <c r="B36" s="240"/>
      <c r="C36" s="306"/>
      <c r="D36" s="1"/>
      <c r="E36" s="1"/>
      <c r="F36" s="1"/>
      <c r="G36" s="1"/>
      <c r="H36" s="1"/>
    </row>
    <row r="37" spans="1:8" s="294" customFormat="1" ht="15.75">
      <c r="A37" s="240"/>
      <c r="B37" s="240"/>
      <c r="C37" s="306"/>
      <c r="D37" s="1"/>
      <c r="E37" s="1"/>
      <c r="F37" s="1"/>
      <c r="G37" s="1"/>
      <c r="H37" s="1"/>
    </row>
    <row r="38" spans="1:8" s="294" customFormat="1" ht="15.75">
      <c r="A38" s="240"/>
      <c r="B38" s="240"/>
      <c r="C38" s="306"/>
      <c r="D38" s="1"/>
      <c r="E38" s="1"/>
      <c r="F38" s="1"/>
      <c r="G38" s="1"/>
      <c r="H38" s="1"/>
    </row>
    <row r="39" spans="1:8" s="294" customFormat="1" ht="15.75">
      <c r="A39" s="240"/>
      <c r="B39" s="240"/>
      <c r="C39" s="306"/>
      <c r="D39" s="1"/>
      <c r="E39" s="1"/>
      <c r="F39" s="1"/>
      <c r="G39" s="1"/>
      <c r="H39" s="1"/>
    </row>
    <row r="40" spans="1:8" s="294" customFormat="1" ht="15.75">
      <c r="A40" s="240"/>
      <c r="B40" s="240"/>
      <c r="C40" s="306"/>
      <c r="D40" s="1"/>
      <c r="E40" s="1"/>
      <c r="F40" s="1"/>
      <c r="G40" s="1"/>
      <c r="H40" s="1"/>
    </row>
    <row r="41" spans="1:8" s="294" customFormat="1" ht="15.75">
      <c r="A41" s="240"/>
      <c r="B41" s="240"/>
      <c r="C41" s="306"/>
      <c r="D41" s="1"/>
      <c r="E41" s="1"/>
      <c r="F41" s="1"/>
      <c r="G41" s="1"/>
      <c r="H41" s="1"/>
    </row>
    <row r="42" spans="1:8" s="294" customFormat="1" ht="15.75">
      <c r="A42" s="407"/>
      <c r="B42" s="240"/>
      <c r="C42" s="302"/>
      <c r="D42" s="1"/>
      <c r="E42" s="1"/>
      <c r="F42" s="8"/>
      <c r="G42" s="8"/>
      <c r="H42" s="408"/>
    </row>
    <row r="43" spans="1:8" s="294" customFormat="1" ht="16.5">
      <c r="A43" s="407"/>
      <c r="B43" s="240"/>
      <c r="C43" s="388"/>
      <c r="D43" s="8"/>
      <c r="E43" s="8"/>
      <c r="F43" s="8"/>
      <c r="G43" s="8"/>
      <c r="H43" s="408"/>
    </row>
    <row r="44" spans="1:8" s="294" customFormat="1" ht="15.75">
      <c r="A44" s="407"/>
      <c r="B44" s="240"/>
      <c r="C44" s="409"/>
      <c r="D44" s="8"/>
      <c r="E44" s="8"/>
      <c r="F44" s="8"/>
      <c r="G44" s="8"/>
      <c r="H44" s="408"/>
    </row>
    <row r="45" spans="1:8" s="294" customFormat="1" ht="16.5">
      <c r="A45" s="407"/>
      <c r="B45" s="407"/>
      <c r="C45" s="410"/>
      <c r="D45" s="8"/>
      <c r="E45" s="411"/>
      <c r="F45" s="243"/>
      <c r="G45" s="243"/>
      <c r="H45" s="1"/>
    </row>
    <row r="46" spans="1:8" s="294" customFormat="1" ht="16.5">
      <c r="A46" s="240"/>
      <c r="B46" s="240"/>
      <c r="C46" s="412"/>
      <c r="D46" s="8"/>
      <c r="E46" s="8"/>
      <c r="F46" s="8"/>
      <c r="G46" s="8"/>
      <c r="H46" s="408"/>
    </row>
    <row r="47" spans="1:8" s="294" customFormat="1" ht="16.5">
      <c r="A47" s="240"/>
      <c r="B47" s="240"/>
      <c r="C47" s="388"/>
      <c r="D47" s="413"/>
      <c r="E47" s="413"/>
      <c r="F47" s="243"/>
      <c r="G47" s="243"/>
      <c r="H47" s="1"/>
    </row>
    <row r="48" spans="1:8" s="294" customFormat="1" ht="15.75">
      <c r="A48" s="407"/>
      <c r="B48" s="407"/>
      <c r="C48" s="409"/>
      <c r="D48" s="414"/>
      <c r="E48" s="415"/>
      <c r="F48" s="243"/>
      <c r="G48" s="243"/>
      <c r="H48" s="1"/>
    </row>
    <row r="49" spans="1:8" s="294" customFormat="1" ht="15.75">
      <c r="A49" s="240"/>
      <c r="B49" s="240"/>
      <c r="C49" s="302"/>
      <c r="D49" s="8"/>
      <c r="E49" s="8"/>
      <c r="F49" s="8"/>
      <c r="G49" s="8"/>
      <c r="H49" s="408"/>
    </row>
    <row r="50" spans="1:8" s="294" customFormat="1" ht="16.5">
      <c r="A50" s="240"/>
      <c r="B50" s="240"/>
      <c r="C50" s="409"/>
      <c r="D50" s="413"/>
      <c r="E50" s="413"/>
      <c r="F50" s="8"/>
      <c r="G50" s="8"/>
      <c r="H50" s="408"/>
    </row>
    <row r="51" spans="1:8" s="294" customFormat="1" ht="18">
      <c r="A51" s="240"/>
      <c r="B51" s="240"/>
      <c r="C51" s="416"/>
      <c r="D51" s="395"/>
      <c r="E51" s="395"/>
      <c r="F51" s="395"/>
      <c r="G51" s="395"/>
      <c r="H51" s="405"/>
    </row>
    <row r="52" spans="1:8" s="294" customFormat="1" ht="18">
      <c r="A52" s="240"/>
      <c r="B52" s="240"/>
      <c r="C52" s="416"/>
      <c r="D52" s="395"/>
      <c r="E52" s="395"/>
      <c r="F52" s="395"/>
      <c r="G52" s="395"/>
      <c r="H52" s="405"/>
    </row>
    <row r="53" spans="1:8" s="294" customFormat="1" ht="18">
      <c r="A53" s="240"/>
      <c r="B53" s="240"/>
      <c r="C53" s="416"/>
      <c r="D53" s="395"/>
      <c r="E53" s="395"/>
      <c r="F53" s="395"/>
      <c r="G53" s="395"/>
      <c r="H53" s="405"/>
    </row>
    <row r="54" spans="1:8" s="294" customFormat="1" ht="18">
      <c r="A54" s="240"/>
      <c r="B54" s="240"/>
      <c r="C54" s="416"/>
      <c r="D54" s="395"/>
      <c r="E54" s="395"/>
      <c r="F54" s="395"/>
      <c r="G54" s="395"/>
      <c r="H54" s="405"/>
    </row>
    <row r="55" spans="1:8" s="294" customFormat="1" ht="18">
      <c r="A55" s="240"/>
      <c r="B55" s="240"/>
      <c r="C55" s="416"/>
      <c r="D55" s="395"/>
      <c r="E55" s="395"/>
      <c r="F55" s="395"/>
      <c r="G55" s="395"/>
      <c r="H55" s="405"/>
    </row>
    <row r="56" spans="1:8" s="294" customFormat="1" ht="18">
      <c r="A56" s="240"/>
      <c r="B56" s="240"/>
      <c r="C56" s="416"/>
      <c r="D56" s="395"/>
      <c r="E56" s="395"/>
      <c r="F56" s="395"/>
      <c r="G56" s="395"/>
      <c r="H56" s="405"/>
    </row>
    <row r="57" spans="1:8" s="294" customFormat="1" ht="18">
      <c r="A57" s="240"/>
      <c r="B57" s="240"/>
      <c r="C57" s="416"/>
      <c r="D57" s="395"/>
      <c r="E57" s="395"/>
      <c r="F57" s="395"/>
      <c r="G57" s="395"/>
      <c r="H57" s="405"/>
    </row>
    <row r="58" spans="1:8" s="294" customFormat="1" ht="18">
      <c r="A58" s="240"/>
      <c r="B58" s="240"/>
      <c r="C58" s="416"/>
      <c r="D58" s="395"/>
      <c r="E58" s="395"/>
      <c r="F58" s="395"/>
      <c r="G58" s="395"/>
      <c r="H58" s="405"/>
    </row>
    <row r="59" spans="1:8" s="294" customFormat="1" ht="16.5">
      <c r="A59" s="240"/>
      <c r="B59" s="240"/>
      <c r="C59" s="388"/>
      <c r="D59" s="413"/>
      <c r="E59" s="413"/>
      <c r="F59" s="243"/>
      <c r="G59" s="243"/>
      <c r="H59" s="1"/>
    </row>
    <row r="60" spans="1:8" s="294" customFormat="1" ht="16.5">
      <c r="A60" s="407"/>
      <c r="B60" s="240"/>
      <c r="C60" s="404"/>
      <c r="D60" s="414"/>
      <c r="E60" s="1"/>
      <c r="F60" s="243"/>
      <c r="G60" s="243"/>
      <c r="H60" s="1"/>
    </row>
    <row r="61" spans="1:8" s="294" customFormat="1" ht="15.75">
      <c r="A61" s="240"/>
      <c r="B61" s="240"/>
      <c r="C61" s="302"/>
      <c r="D61" s="8"/>
      <c r="E61" s="8"/>
      <c r="F61" s="8"/>
      <c r="G61" s="8"/>
      <c r="H61" s="408"/>
    </row>
    <row r="62" spans="1:8" s="294" customFormat="1" ht="15.75">
      <c r="A62" s="407"/>
      <c r="B62" s="407"/>
      <c r="C62" s="417"/>
      <c r="D62" s="1"/>
      <c r="E62" s="1"/>
      <c r="F62" s="1"/>
      <c r="G62" s="1"/>
      <c r="H62" s="1"/>
    </row>
    <row r="63" spans="1:8" s="294" customFormat="1" ht="16.5">
      <c r="A63" s="240"/>
      <c r="B63" s="240"/>
      <c r="C63" s="404"/>
      <c r="D63" s="1"/>
      <c r="E63" s="1"/>
      <c r="F63" s="1"/>
      <c r="G63" s="1"/>
      <c r="H63" s="1"/>
    </row>
    <row r="64" spans="1:8" s="294" customFormat="1" ht="16.5">
      <c r="A64" s="240"/>
      <c r="B64" s="240"/>
      <c r="C64" s="404"/>
      <c r="D64" s="1"/>
      <c r="E64" s="1"/>
      <c r="F64" s="1"/>
      <c r="G64" s="1"/>
      <c r="H64" s="1"/>
    </row>
    <row r="65" spans="1:8" s="294" customFormat="1" ht="16.5">
      <c r="A65" s="240"/>
      <c r="B65" s="240"/>
      <c r="C65" s="388"/>
      <c r="D65" s="8"/>
      <c r="E65" s="8"/>
      <c r="F65" s="8"/>
      <c r="G65" s="8"/>
      <c r="H65" s="408"/>
    </row>
    <row r="66" spans="1:8" s="294" customFormat="1" ht="16.5">
      <c r="A66" s="240"/>
      <c r="B66" s="240"/>
      <c r="C66" s="404"/>
      <c r="D66" s="1"/>
      <c r="E66" s="1"/>
      <c r="F66" s="1"/>
      <c r="G66" s="1"/>
      <c r="H66" s="1"/>
    </row>
    <row r="67" spans="1:9" s="294" customFormat="1" ht="18">
      <c r="A67" s="240"/>
      <c r="B67" s="240"/>
      <c r="C67" s="394"/>
      <c r="D67" s="395"/>
      <c r="E67" s="395"/>
      <c r="F67" s="395"/>
      <c r="G67" s="395"/>
      <c r="H67" s="405"/>
      <c r="I67" s="418"/>
    </row>
    <row r="68" spans="1:8" s="294" customFormat="1" ht="18">
      <c r="A68" s="240"/>
      <c r="B68" s="240"/>
      <c r="C68" s="394"/>
      <c r="D68" s="395"/>
      <c r="E68" s="395"/>
      <c r="F68" s="395"/>
      <c r="G68" s="395"/>
      <c r="H68" s="419"/>
    </row>
    <row r="69" spans="1:8" s="294" customFormat="1" ht="20.25">
      <c r="A69" s="240"/>
      <c r="B69" s="240"/>
      <c r="C69" s="420"/>
      <c r="D69" s="421"/>
      <c r="E69" s="421"/>
      <c r="F69" s="421"/>
      <c r="G69" s="421"/>
      <c r="H69" s="422"/>
    </row>
    <row r="70" spans="1:8" s="294" customFormat="1" ht="18">
      <c r="A70" s="240"/>
      <c r="B70" s="240"/>
      <c r="C70" s="394"/>
      <c r="D70" s="395"/>
      <c r="E70" s="395"/>
      <c r="F70" s="395"/>
      <c r="G70" s="395"/>
      <c r="H70" s="419"/>
    </row>
    <row r="71" spans="1:8" s="294" customFormat="1" ht="18">
      <c r="A71" s="240"/>
      <c r="B71" s="240"/>
      <c r="C71" s="394"/>
      <c r="D71" s="395"/>
      <c r="E71" s="395"/>
      <c r="F71" s="395"/>
      <c r="G71" s="395"/>
      <c r="H71" s="419"/>
    </row>
    <row r="72" spans="1:8" s="294" customFormat="1" ht="20.25">
      <c r="A72" s="394"/>
      <c r="B72" s="395"/>
      <c r="C72" s="395"/>
      <c r="D72" s="423"/>
      <c r="E72" s="422"/>
      <c r="F72" s="421"/>
      <c r="G72" s="421"/>
      <c r="H72" s="424"/>
    </row>
    <row r="73" spans="1:8" s="294" customFormat="1" ht="15.75">
      <c r="A73" s="425"/>
      <c r="B73" s="425"/>
      <c r="C73" s="426"/>
      <c r="D73" s="427"/>
      <c r="E73" s="427"/>
      <c r="F73" s="428"/>
      <c r="G73" s="428"/>
      <c r="H73" s="428"/>
    </row>
    <row r="74" spans="1:8" s="294" customFormat="1" ht="15.75">
      <c r="A74" s="414"/>
      <c r="B74" s="414"/>
      <c r="C74" s="429"/>
      <c r="D74" s="427"/>
      <c r="E74" s="427"/>
      <c r="F74" s="428"/>
      <c r="G74" s="428"/>
      <c r="H74" s="428"/>
    </row>
    <row r="75" spans="1:8" s="294" customFormat="1" ht="16.5">
      <c r="A75" s="240"/>
      <c r="B75" s="240"/>
      <c r="C75" s="404"/>
      <c r="D75" s="1"/>
      <c r="E75" s="1"/>
      <c r="F75" s="1"/>
      <c r="G75" s="1"/>
      <c r="H75" s="1"/>
    </row>
    <row r="76" spans="1:8" s="294" customFormat="1" ht="16.5">
      <c r="A76" s="240"/>
      <c r="B76" s="240"/>
      <c r="C76" s="404"/>
      <c r="D76" s="1"/>
      <c r="E76" s="1"/>
      <c r="F76" s="1"/>
      <c r="G76" s="1"/>
      <c r="H76" s="1"/>
    </row>
    <row r="77" spans="1:8" s="294" customFormat="1" ht="15.75">
      <c r="A77" s="273"/>
      <c r="B77" s="273"/>
      <c r="C77" s="269"/>
      <c r="D77" s="8"/>
      <c r="E77" s="8"/>
      <c r="F77" s="8"/>
      <c r="G77" s="8"/>
      <c r="H77" s="408"/>
    </row>
    <row r="78" spans="1:8" s="294" customFormat="1" ht="15.75">
      <c r="A78" s="273"/>
      <c r="B78" s="273"/>
      <c r="C78" s="269"/>
      <c r="D78" s="8"/>
      <c r="E78" s="8"/>
      <c r="F78" s="8"/>
      <c r="G78" s="8"/>
      <c r="H78" s="408"/>
    </row>
    <row r="79" spans="1:8" s="294" customFormat="1" ht="16.5">
      <c r="A79" s="273"/>
      <c r="B79" s="273"/>
      <c r="C79" s="430"/>
      <c r="D79" s="431"/>
      <c r="E79" s="432"/>
      <c r="H79" s="243"/>
    </row>
    <row r="80" spans="1:8" s="294" customFormat="1" ht="16.5">
      <c r="A80" s="306"/>
      <c r="B80" s="306"/>
      <c r="C80" s="433"/>
      <c r="D80" s="434"/>
      <c r="E80" s="434"/>
      <c r="H80" s="243"/>
    </row>
    <row r="81" spans="1:8" s="294" customFormat="1" ht="16.5">
      <c r="A81" s="306"/>
      <c r="B81" s="389"/>
      <c r="C81" s="412"/>
      <c r="D81" s="432"/>
      <c r="E81" s="432"/>
      <c r="H81" s="243"/>
    </row>
    <row r="82" spans="1:8" s="294" customFormat="1" ht="16.5">
      <c r="A82" s="306"/>
      <c r="B82" s="306"/>
      <c r="C82" s="433"/>
      <c r="D82" s="434"/>
      <c r="E82" s="434"/>
      <c r="H82" s="243"/>
    </row>
    <row r="83" spans="1:8" s="294" customFormat="1" ht="16.5">
      <c r="A83" s="407"/>
      <c r="B83" s="407"/>
      <c r="C83" s="410"/>
      <c r="D83" s="1"/>
      <c r="E83" s="1"/>
      <c r="F83" s="1"/>
      <c r="G83" s="1"/>
      <c r="H83" s="1"/>
    </row>
    <row r="84" spans="1:8" s="272" customFormat="1" ht="16.5">
      <c r="A84" s="298"/>
      <c r="B84" s="298"/>
      <c r="C84" s="404"/>
      <c r="D84" s="1"/>
      <c r="E84" s="1"/>
      <c r="F84" s="1"/>
      <c r="G84" s="1"/>
      <c r="H84" s="1"/>
    </row>
    <row r="85" spans="1:8" s="272" customFormat="1" ht="16.5">
      <c r="A85" s="298"/>
      <c r="B85" s="298"/>
      <c r="C85" s="404"/>
      <c r="D85" s="1"/>
      <c r="E85" s="1"/>
      <c r="F85" s="1"/>
      <c r="G85" s="1"/>
      <c r="H85" s="1"/>
    </row>
    <row r="86" spans="1:8" s="272" customFormat="1" ht="16.5">
      <c r="A86" s="298"/>
      <c r="B86" s="298"/>
      <c r="C86" s="241"/>
      <c r="D86" s="8"/>
      <c r="E86" s="8"/>
      <c r="F86" s="8"/>
      <c r="G86" s="8"/>
      <c r="H86" s="408"/>
    </row>
    <row r="87" spans="1:8" s="272" customFormat="1" ht="16.5">
      <c r="A87" s="322"/>
      <c r="B87" s="319"/>
      <c r="C87" s="410"/>
      <c r="D87" s="432"/>
      <c r="E87" s="432"/>
      <c r="F87" s="294"/>
      <c r="G87" s="294"/>
      <c r="H87" s="243"/>
    </row>
    <row r="88" spans="1:8" ht="16.5">
      <c r="A88" s="322"/>
      <c r="B88" s="319"/>
      <c r="C88" s="328"/>
      <c r="D88" s="327"/>
      <c r="E88" s="435"/>
      <c r="F88" s="272"/>
      <c r="G88" s="272"/>
      <c r="H88" s="229"/>
    </row>
    <row r="89" spans="1:8" ht="16.5">
      <c r="A89" s="322"/>
      <c r="B89" s="319"/>
      <c r="C89" s="328"/>
      <c r="D89" s="327"/>
      <c r="E89" s="435"/>
      <c r="F89" s="272"/>
      <c r="G89" s="272"/>
      <c r="H89" s="229"/>
    </row>
    <row r="90" spans="1:8" ht="16.5">
      <c r="A90" s="322"/>
      <c r="B90" s="319"/>
      <c r="C90" s="329"/>
      <c r="D90" s="330"/>
      <c r="E90" s="330"/>
      <c r="F90" s="272"/>
      <c r="G90" s="272"/>
      <c r="H90" s="229"/>
    </row>
    <row r="91" spans="1:8" ht="16.5">
      <c r="A91" s="322"/>
      <c r="B91" s="319"/>
      <c r="C91" s="329"/>
      <c r="D91" s="330"/>
      <c r="E91" s="330"/>
      <c r="F91" s="272"/>
      <c r="G91" s="272"/>
      <c r="H91" s="229"/>
    </row>
    <row r="92" spans="1:8" ht="16.5">
      <c r="A92" s="322"/>
      <c r="B92" s="319"/>
      <c r="C92" s="328"/>
      <c r="D92" s="327"/>
      <c r="E92" s="435"/>
      <c r="F92" s="272"/>
      <c r="G92" s="272"/>
      <c r="H92" s="229"/>
    </row>
    <row r="93" spans="1:8" ht="16.5">
      <c r="A93" s="322"/>
      <c r="B93" s="319"/>
      <c r="C93" s="328"/>
      <c r="D93" s="327"/>
      <c r="E93" s="435"/>
      <c r="F93" s="272"/>
      <c r="G93" s="272"/>
      <c r="H93" s="229"/>
    </row>
    <row r="94" spans="1:8" ht="16.5">
      <c r="A94" s="322"/>
      <c r="B94" s="319"/>
      <c r="C94" s="328"/>
      <c r="D94" s="327"/>
      <c r="E94" s="435"/>
      <c r="F94" s="272"/>
      <c r="G94" s="272"/>
      <c r="H94" s="229"/>
    </row>
    <row r="95" spans="1:8" ht="16.5">
      <c r="A95" s="322"/>
      <c r="B95" s="319"/>
      <c r="C95" s="328"/>
      <c r="D95" s="327"/>
      <c r="E95" s="435"/>
      <c r="F95" s="272"/>
      <c r="G95" s="272"/>
      <c r="H95" s="229"/>
    </row>
    <row r="96" spans="1:8" ht="16.5">
      <c r="A96" s="322"/>
      <c r="B96" s="319"/>
      <c r="C96" s="329"/>
      <c r="D96" s="330"/>
      <c r="E96" s="330"/>
      <c r="F96" s="272"/>
      <c r="G96" s="272"/>
      <c r="H96" s="229"/>
    </row>
    <row r="97" spans="1:8" ht="16.5">
      <c r="A97" s="322"/>
      <c r="B97" s="322"/>
      <c r="C97" s="329"/>
      <c r="D97" s="6"/>
      <c r="E97" s="10"/>
      <c r="F97" s="272"/>
      <c r="G97" s="272"/>
      <c r="H97" s="229"/>
    </row>
    <row r="98" spans="1:8" ht="16.5">
      <c r="A98" s="322"/>
      <c r="B98" s="319"/>
      <c r="C98" s="328"/>
      <c r="D98" s="6"/>
      <c r="E98" s="10"/>
      <c r="F98" s="272"/>
      <c r="G98" s="272"/>
      <c r="H98" s="272"/>
    </row>
    <row r="99" spans="1:8" ht="16.5">
      <c r="A99" s="322"/>
      <c r="B99" s="319"/>
      <c r="C99" s="328"/>
      <c r="D99" s="6"/>
      <c r="E99" s="10"/>
      <c r="F99" s="272"/>
      <c r="G99" s="272"/>
      <c r="H99" s="272"/>
    </row>
    <row r="100" spans="1:8" ht="16.5">
      <c r="A100" s="322"/>
      <c r="B100" s="319"/>
      <c r="C100" s="328"/>
      <c r="D100" s="6"/>
      <c r="E100" s="10"/>
      <c r="F100" s="272"/>
      <c r="G100" s="272"/>
      <c r="H100" s="272"/>
    </row>
    <row r="101" spans="1:8" ht="16.5">
      <c r="A101" s="322"/>
      <c r="B101" s="319"/>
      <c r="C101" s="329"/>
      <c r="D101" s="331"/>
      <c r="E101" s="331"/>
      <c r="F101" s="272"/>
      <c r="G101" s="272"/>
      <c r="H101" s="272"/>
    </row>
    <row r="102" spans="1:8" ht="16.5">
      <c r="A102" s="322"/>
      <c r="B102" s="332"/>
      <c r="C102" s="329"/>
      <c r="D102" s="331"/>
      <c r="E102" s="331"/>
      <c r="F102" s="272"/>
      <c r="G102" s="272"/>
      <c r="H102" s="272"/>
    </row>
    <row r="103" spans="1:8" ht="16.5">
      <c r="A103" s="322"/>
      <c r="B103" s="319"/>
      <c r="C103" s="328"/>
      <c r="D103" s="6"/>
      <c r="E103" s="10"/>
      <c r="F103" s="272"/>
      <c r="G103" s="272"/>
      <c r="H103" s="272"/>
    </row>
    <row r="104" spans="1:8" ht="16.5">
      <c r="A104" s="322"/>
      <c r="B104" s="319"/>
      <c r="C104" s="328"/>
      <c r="D104" s="6"/>
      <c r="E104" s="10"/>
      <c r="F104" s="272"/>
      <c r="G104" s="272"/>
      <c r="H104" s="272"/>
    </row>
    <row r="105" spans="1:8" ht="16.5">
      <c r="A105" s="322"/>
      <c r="B105" s="319"/>
      <c r="C105" s="329"/>
      <c r="D105" s="331"/>
      <c r="E105" s="331"/>
      <c r="F105" s="272"/>
      <c r="G105" s="272"/>
      <c r="H105" s="272"/>
    </row>
    <row r="106" spans="1:8" ht="16.5">
      <c r="A106" s="322"/>
      <c r="B106" s="332"/>
      <c r="C106" s="329"/>
      <c r="D106" s="7"/>
      <c r="E106" s="331"/>
      <c r="F106" s="272"/>
      <c r="G106" s="272"/>
      <c r="H106" s="272"/>
    </row>
    <row r="107" spans="1:8" ht="16.5">
      <c r="A107" s="322"/>
      <c r="B107" s="319"/>
      <c r="C107" s="328"/>
      <c r="D107" s="6"/>
      <c r="E107" s="10"/>
      <c r="F107" s="272"/>
      <c r="G107" s="272"/>
      <c r="H107" s="272"/>
    </row>
    <row r="108" spans="1:8" ht="16.5">
      <c r="A108" s="322"/>
      <c r="B108" s="319"/>
      <c r="C108" s="328"/>
      <c r="D108" s="6"/>
      <c r="E108" s="10"/>
      <c r="F108" s="272"/>
      <c r="G108" s="272"/>
      <c r="H108" s="272"/>
    </row>
    <row r="109" spans="1:8" ht="16.5">
      <c r="A109" s="322"/>
      <c r="B109" s="319"/>
      <c r="C109" s="328"/>
      <c r="D109" s="6"/>
      <c r="E109" s="10"/>
      <c r="F109" s="272"/>
      <c r="G109" s="272"/>
      <c r="H109" s="272"/>
    </row>
    <row r="110" spans="1:8" ht="16.5">
      <c r="A110" s="322"/>
      <c r="B110" s="319"/>
      <c r="C110" s="328"/>
      <c r="D110" s="6"/>
      <c r="E110" s="10"/>
      <c r="F110" s="272"/>
      <c r="G110" s="272"/>
      <c r="H110" s="272"/>
    </row>
    <row r="111" spans="1:8" ht="16.5">
      <c r="A111" s="298"/>
      <c r="B111" s="333"/>
      <c r="C111" s="329"/>
      <c r="D111" s="331"/>
      <c r="E111" s="331"/>
      <c r="F111" s="272"/>
      <c r="G111" s="272"/>
      <c r="H111" s="272"/>
    </row>
    <row r="112" spans="1:8" ht="16.5">
      <c r="A112" s="322"/>
      <c r="B112" s="322"/>
      <c r="C112" s="329"/>
      <c r="D112" s="6"/>
      <c r="E112" s="10"/>
      <c r="F112" s="272"/>
      <c r="G112" s="272"/>
      <c r="H112" s="272"/>
    </row>
    <row r="113" spans="1:8" ht="16.5">
      <c r="A113" s="298"/>
      <c r="B113" s="333"/>
      <c r="C113" s="328"/>
      <c r="D113" s="6"/>
      <c r="E113" s="10"/>
      <c r="F113" s="272"/>
      <c r="G113" s="272"/>
      <c r="H113" s="272"/>
    </row>
    <row r="114" spans="1:8" ht="16.5">
      <c r="A114" s="298"/>
      <c r="B114" s="333"/>
      <c r="C114" s="328"/>
      <c r="D114" s="6"/>
      <c r="E114" s="10"/>
      <c r="F114" s="272"/>
      <c r="G114" s="272"/>
      <c r="H114" s="272"/>
    </row>
    <row r="115" spans="1:8" ht="16.5">
      <c r="A115" s="298"/>
      <c r="B115" s="333"/>
      <c r="C115" s="328"/>
      <c r="D115" s="6"/>
      <c r="E115" s="10"/>
      <c r="F115" s="272"/>
      <c r="G115" s="272"/>
      <c r="H115" s="272"/>
    </row>
    <row r="116" spans="1:8" ht="16.5">
      <c r="A116" s="298"/>
      <c r="B116" s="333"/>
      <c r="C116" s="328"/>
      <c r="D116" s="6"/>
      <c r="E116" s="10"/>
      <c r="F116" s="272"/>
      <c r="G116" s="272"/>
      <c r="H116" s="272"/>
    </row>
    <row r="117" spans="1:8" ht="16.5">
      <c r="A117" s="298"/>
      <c r="B117" s="333"/>
      <c r="C117" s="328"/>
      <c r="D117" s="6"/>
      <c r="E117" s="10"/>
      <c r="F117" s="272"/>
      <c r="G117" s="272"/>
      <c r="H117" s="272"/>
    </row>
    <row r="118" spans="1:8" ht="16.5">
      <c r="A118" s="298"/>
      <c r="B118" s="333"/>
      <c r="C118" s="328"/>
      <c r="D118" s="6"/>
      <c r="E118" s="10"/>
      <c r="F118" s="272"/>
      <c r="G118" s="272"/>
      <c r="H118" s="272"/>
    </row>
    <row r="119" spans="1:8" ht="16.5">
      <c r="A119" s="298"/>
      <c r="B119" s="333"/>
      <c r="C119" s="328"/>
      <c r="D119" s="6"/>
      <c r="E119" s="10"/>
      <c r="F119" s="272"/>
      <c r="G119" s="272"/>
      <c r="H119" s="272"/>
    </row>
    <row r="120" spans="1:8" ht="16.5">
      <c r="A120" s="298"/>
      <c r="B120" s="333"/>
      <c r="C120" s="328"/>
      <c r="D120" s="6"/>
      <c r="E120" s="10"/>
      <c r="F120" s="272"/>
      <c r="G120" s="272"/>
      <c r="H120" s="272"/>
    </row>
    <row r="121" spans="1:8" ht="16.5">
      <c r="A121" s="298"/>
      <c r="B121" s="333"/>
      <c r="C121" s="328"/>
      <c r="D121" s="6"/>
      <c r="E121" s="10"/>
      <c r="F121" s="272"/>
      <c r="G121" s="272"/>
      <c r="H121" s="272"/>
    </row>
    <row r="122" spans="1:8" ht="16.5">
      <c r="A122" s="298"/>
      <c r="B122" s="298"/>
      <c r="C122" s="329"/>
      <c r="D122" s="7"/>
      <c r="E122" s="331"/>
      <c r="F122" s="272"/>
      <c r="G122" s="272"/>
      <c r="H122" s="272"/>
    </row>
    <row r="123" spans="1:8" ht="16.5">
      <c r="A123" s="322"/>
      <c r="B123" s="322"/>
      <c r="C123" s="329"/>
      <c r="D123" s="6"/>
      <c r="E123" s="10"/>
      <c r="F123" s="272"/>
      <c r="G123" s="272"/>
      <c r="H123" s="272"/>
    </row>
    <row r="124" spans="1:8" ht="16.5">
      <c r="A124" s="298"/>
      <c r="B124" s="333"/>
      <c r="C124" s="328"/>
      <c r="D124" s="6"/>
      <c r="E124" s="10"/>
      <c r="F124" s="272"/>
      <c r="G124" s="272"/>
      <c r="H124" s="272"/>
    </row>
    <row r="125" spans="1:8" ht="16.5">
      <c r="A125" s="298"/>
      <c r="B125" s="333"/>
      <c r="C125" s="328"/>
      <c r="D125" s="6"/>
      <c r="E125" s="10"/>
      <c r="F125" s="272"/>
      <c r="G125" s="272"/>
      <c r="H125" s="272"/>
    </row>
    <row r="126" spans="1:8" ht="16.5">
      <c r="A126" s="298"/>
      <c r="B126" s="333"/>
      <c r="C126" s="329"/>
      <c r="D126" s="7"/>
      <c r="E126" s="331"/>
      <c r="F126" s="272"/>
      <c r="G126" s="272"/>
      <c r="H126" s="272"/>
    </row>
    <row r="127" spans="1:8" ht="15.75">
      <c r="A127" s="322"/>
      <c r="B127" s="332"/>
      <c r="C127" s="297"/>
      <c r="D127" s="6"/>
      <c r="E127" s="10"/>
      <c r="F127" s="272"/>
      <c r="G127" s="272"/>
      <c r="H127" s="272"/>
    </row>
    <row r="128" spans="1:8" ht="15.75">
      <c r="A128" s="298"/>
      <c r="B128" s="333"/>
      <c r="C128" s="306"/>
      <c r="D128" s="8"/>
      <c r="E128" s="11"/>
      <c r="F128" s="272"/>
      <c r="G128" s="272"/>
      <c r="H128" s="272"/>
    </row>
    <row r="129" spans="1:8" ht="15.75">
      <c r="A129" s="298"/>
      <c r="B129" s="333"/>
      <c r="C129" s="318"/>
      <c r="D129" s="7"/>
      <c r="E129" s="10"/>
      <c r="F129" s="272"/>
      <c r="G129" s="272"/>
      <c r="H129" s="272"/>
    </row>
    <row r="130" spans="1:8" ht="16.5">
      <c r="A130" s="298"/>
      <c r="B130" s="333"/>
      <c r="C130" s="329"/>
      <c r="D130" s="7"/>
      <c r="E130" s="331"/>
      <c r="F130" s="272"/>
      <c r="G130" s="272"/>
      <c r="H130" s="272"/>
    </row>
    <row r="131" spans="1:8" ht="15.75">
      <c r="A131" s="322"/>
      <c r="B131" s="322"/>
      <c r="C131" s="297"/>
      <c r="D131" s="6"/>
      <c r="E131" s="10"/>
      <c r="F131" s="272"/>
      <c r="G131" s="272"/>
      <c r="H131" s="272"/>
    </row>
    <row r="132" spans="1:8" ht="15.75">
      <c r="A132" s="298"/>
      <c r="B132" s="333"/>
      <c r="C132" s="298"/>
      <c r="D132" s="6"/>
      <c r="E132" s="10"/>
      <c r="F132" s="272"/>
      <c r="G132" s="272"/>
      <c r="H132" s="272"/>
    </row>
    <row r="133" spans="1:8" ht="15.75">
      <c r="A133" s="298"/>
      <c r="B133" s="333"/>
      <c r="C133" s="298"/>
      <c r="D133" s="6"/>
      <c r="E133" s="10"/>
      <c r="F133" s="272"/>
      <c r="G133" s="272"/>
      <c r="H133" s="272"/>
    </row>
    <row r="134" spans="1:8" ht="15.75">
      <c r="A134" s="298"/>
      <c r="B134" s="333"/>
      <c r="C134" s="298"/>
      <c r="D134" s="6"/>
      <c r="E134" s="10"/>
      <c r="F134" s="272"/>
      <c r="G134" s="272"/>
      <c r="H134" s="272"/>
    </row>
    <row r="135" spans="1:8" ht="15.75">
      <c r="A135" s="298"/>
      <c r="B135" s="298"/>
      <c r="C135" s="297"/>
      <c r="D135" s="7"/>
      <c r="E135" s="331"/>
      <c r="F135" s="272"/>
      <c r="G135" s="272"/>
      <c r="H135" s="272"/>
    </row>
    <row r="136" spans="1:8" ht="15.75">
      <c r="A136" s="322"/>
      <c r="B136" s="322"/>
      <c r="C136" s="297"/>
      <c r="D136" s="6"/>
      <c r="E136" s="10"/>
      <c r="F136" s="272"/>
      <c r="G136" s="272"/>
      <c r="H136" s="272"/>
    </row>
    <row r="137" spans="1:8" ht="15.75">
      <c r="A137" s="322"/>
      <c r="B137" s="322"/>
      <c r="C137" s="297"/>
      <c r="D137" s="6"/>
      <c r="E137" s="10"/>
      <c r="F137" s="272"/>
      <c r="G137" s="272"/>
      <c r="H137" s="272"/>
    </row>
    <row r="138" spans="1:8" ht="15.75">
      <c r="A138" s="298"/>
      <c r="B138" s="298"/>
      <c r="C138" s="298"/>
      <c r="D138" s="6"/>
      <c r="E138" s="10"/>
      <c r="F138" s="272"/>
      <c r="G138" s="272"/>
      <c r="H138" s="272"/>
    </row>
    <row r="139" spans="1:8" ht="15.75">
      <c r="A139" s="298"/>
      <c r="B139" s="298"/>
      <c r="C139" s="298"/>
      <c r="D139" s="6"/>
      <c r="E139" s="10"/>
      <c r="F139" s="272"/>
      <c r="G139" s="272"/>
      <c r="H139" s="272"/>
    </row>
    <row r="140" spans="1:8" ht="15.75">
      <c r="A140" s="298"/>
      <c r="B140" s="333"/>
      <c r="C140" s="298"/>
      <c r="D140" s="6"/>
      <c r="E140" s="10"/>
      <c r="F140" s="272"/>
      <c r="G140" s="272"/>
      <c r="H140" s="272"/>
    </row>
    <row r="141" spans="1:8" ht="15.75">
      <c r="A141" s="298"/>
      <c r="B141" s="298"/>
      <c r="C141" s="297"/>
      <c r="D141" s="7"/>
      <c r="E141" s="331"/>
      <c r="F141" s="272"/>
      <c r="G141" s="272"/>
      <c r="H141" s="272"/>
    </row>
    <row r="142" spans="1:8" ht="15.75">
      <c r="A142" s="298"/>
      <c r="B142" s="298"/>
      <c r="C142" s="407"/>
      <c r="D142" s="1"/>
      <c r="E142" s="11"/>
      <c r="F142" s="272"/>
      <c r="G142" s="272"/>
      <c r="H142" s="272"/>
    </row>
    <row r="143" spans="1:8" ht="18">
      <c r="A143" s="334"/>
      <c r="B143" s="334"/>
      <c r="C143" s="394"/>
      <c r="D143" s="395"/>
      <c r="E143" s="436"/>
      <c r="F143" s="272"/>
      <c r="G143" s="272"/>
      <c r="H143" s="272"/>
    </row>
    <row r="144" spans="1:8" ht="12.75">
      <c r="A144" s="272"/>
      <c r="B144" s="272"/>
      <c r="C144" s="272"/>
      <c r="D144" s="272"/>
      <c r="E144" s="272"/>
      <c r="F144" s="272"/>
      <c r="G144" s="272"/>
      <c r="H144" s="272"/>
    </row>
    <row r="145" spans="1:8" ht="12.75">
      <c r="A145" s="272"/>
      <c r="B145" s="272"/>
      <c r="C145" s="272"/>
      <c r="D145" s="272"/>
      <c r="E145" s="272"/>
      <c r="F145" s="272"/>
      <c r="G145" s="272"/>
      <c r="H145" s="272"/>
    </row>
    <row r="146" spans="1:8" ht="12.75">
      <c r="A146" s="272"/>
      <c r="B146" s="272"/>
      <c r="C146" s="272"/>
      <c r="D146" s="272"/>
      <c r="E146" s="272"/>
      <c r="F146" s="272"/>
      <c r="G146" s="272"/>
      <c r="H146" s="272"/>
    </row>
    <row r="147" spans="1:8" ht="12.75">
      <c r="A147" s="272"/>
      <c r="B147" s="272"/>
      <c r="C147" s="272"/>
      <c r="D147" s="272"/>
      <c r="E147" s="272"/>
      <c r="F147" s="272"/>
      <c r="G147" s="272"/>
      <c r="H147" s="272"/>
    </row>
    <row r="148" spans="1:8" ht="12.75">
      <c r="A148" s="272"/>
      <c r="B148" s="272"/>
      <c r="C148" s="272"/>
      <c r="D148" s="272"/>
      <c r="E148" s="272"/>
      <c r="F148" s="272"/>
      <c r="G148" s="272"/>
      <c r="H148" s="272"/>
    </row>
    <row r="149" spans="1:8" ht="12.75">
      <c r="A149" s="272"/>
      <c r="B149" s="272"/>
      <c r="C149" s="272"/>
      <c r="D149" s="272"/>
      <c r="E149" s="272"/>
      <c r="F149" s="272"/>
      <c r="G149" s="272"/>
      <c r="H149" s="272"/>
    </row>
    <row r="150" spans="1:8" ht="12.75">
      <c r="A150" s="272"/>
      <c r="B150" s="272"/>
      <c r="C150" s="272"/>
      <c r="D150" s="272"/>
      <c r="E150" s="272"/>
      <c r="F150" s="272"/>
      <c r="G150" s="272"/>
      <c r="H150" s="272"/>
    </row>
    <row r="151" spans="1:8" ht="12.75">
      <c r="A151" s="272"/>
      <c r="B151" s="272"/>
      <c r="C151" s="272"/>
      <c r="D151" s="272"/>
      <c r="E151" s="272"/>
      <c r="F151" s="272"/>
      <c r="G151" s="272"/>
      <c r="H151" s="272"/>
    </row>
    <row r="152" spans="1:8" ht="12.75">
      <c r="A152" s="272"/>
      <c r="B152" s="272"/>
      <c r="C152" s="272"/>
      <c r="D152" s="272"/>
      <c r="E152" s="272"/>
      <c r="F152" s="272"/>
      <c r="G152" s="272"/>
      <c r="H152" s="272"/>
    </row>
    <row r="153" spans="1:8" ht="12.75">
      <c r="A153" s="272"/>
      <c r="B153" s="272"/>
      <c r="C153" s="272"/>
      <c r="D153" s="272"/>
      <c r="E153" s="272"/>
      <c r="F153" s="272"/>
      <c r="G153" s="272"/>
      <c r="H153" s="272"/>
    </row>
    <row r="154" spans="1:8" ht="12.75">
      <c r="A154" s="272"/>
      <c r="B154" s="272"/>
      <c r="C154" s="272"/>
      <c r="D154" s="272"/>
      <c r="E154" s="272"/>
      <c r="F154" s="272"/>
      <c r="G154" s="272"/>
      <c r="H154" s="272"/>
    </row>
    <row r="155" spans="1:8" ht="12.75">
      <c r="A155" s="272"/>
      <c r="B155" s="272"/>
      <c r="C155" s="272"/>
      <c r="D155" s="272"/>
      <c r="E155" s="272"/>
      <c r="F155" s="272"/>
      <c r="G155" s="272"/>
      <c r="H155" s="272"/>
    </row>
    <row r="156" spans="1:8" ht="12.75">
      <c r="A156" s="272"/>
      <c r="B156" s="272"/>
      <c r="C156" s="272"/>
      <c r="D156" s="272"/>
      <c r="E156" s="272"/>
      <c r="F156" s="272"/>
      <c r="G156" s="272"/>
      <c r="H156" s="272"/>
    </row>
    <row r="157" spans="1:8" ht="12.75">
      <c r="A157" s="272"/>
      <c r="B157" s="272"/>
      <c r="C157" s="272"/>
      <c r="D157" s="272"/>
      <c r="E157" s="272"/>
      <c r="F157" s="272"/>
      <c r="G157" s="272"/>
      <c r="H157" s="272"/>
    </row>
    <row r="158" spans="1:8" ht="12.75">
      <c r="A158" s="272"/>
      <c r="B158" s="272"/>
      <c r="C158" s="272"/>
      <c r="D158" s="272"/>
      <c r="E158" s="272"/>
      <c r="F158" s="272"/>
      <c r="G158" s="272"/>
      <c r="H158" s="272"/>
    </row>
    <row r="159" spans="1:8" ht="12.75">
      <c r="A159" s="272"/>
      <c r="B159" s="272"/>
      <c r="C159" s="272"/>
      <c r="D159" s="272"/>
      <c r="E159" s="272"/>
      <c r="F159" s="272"/>
      <c r="G159" s="272"/>
      <c r="H159" s="272"/>
    </row>
    <row r="160" spans="1:8" ht="12.75">
      <c r="A160" s="272"/>
      <c r="B160" s="272"/>
      <c r="C160" s="272"/>
      <c r="D160" s="272"/>
      <c r="E160" s="272"/>
      <c r="F160" s="272"/>
      <c r="G160" s="272"/>
      <c r="H160" s="272"/>
    </row>
    <row r="161" spans="1:8" ht="12.75">
      <c r="A161" s="272"/>
      <c r="B161" s="272"/>
      <c r="C161" s="272"/>
      <c r="D161" s="272"/>
      <c r="E161" s="272"/>
      <c r="F161" s="272"/>
      <c r="G161" s="272"/>
      <c r="H161" s="272"/>
    </row>
    <row r="162" spans="1:8" ht="12.75">
      <c r="A162" s="272"/>
      <c r="B162" s="272"/>
      <c r="C162" s="272"/>
      <c r="D162" s="272"/>
      <c r="E162" s="272"/>
      <c r="F162" s="272"/>
      <c r="G162" s="272"/>
      <c r="H162" s="272"/>
    </row>
    <row r="163" spans="1:8" ht="12.75">
      <c r="A163" s="272"/>
      <c r="B163" s="272"/>
      <c r="C163" s="272"/>
      <c r="D163" s="272"/>
      <c r="E163" s="272"/>
      <c r="F163" s="272"/>
      <c r="G163" s="272"/>
      <c r="H163" s="272"/>
    </row>
    <row r="164" spans="1:8" ht="12.75">
      <c r="A164" s="272"/>
      <c r="B164" s="272"/>
      <c r="C164" s="272"/>
      <c r="D164" s="272"/>
      <c r="E164" s="272"/>
      <c r="F164" s="272"/>
      <c r="G164" s="272"/>
      <c r="H164" s="272"/>
    </row>
    <row r="165" spans="1:8" ht="12.75">
      <c r="A165" s="272"/>
      <c r="B165" s="272"/>
      <c r="C165" s="272"/>
      <c r="D165" s="272"/>
      <c r="E165" s="272"/>
      <c r="F165" s="272"/>
      <c r="G165" s="272"/>
      <c r="H165" s="272"/>
    </row>
    <row r="166" spans="1:8" ht="12.75">
      <c r="A166" s="272"/>
      <c r="B166" s="272"/>
      <c r="C166" s="272"/>
      <c r="D166" s="272"/>
      <c r="E166" s="272"/>
      <c r="F166" s="272"/>
      <c r="G166" s="272"/>
      <c r="H166" s="272"/>
    </row>
    <row r="167" spans="1:8" ht="12.75">
      <c r="A167" s="272"/>
      <c r="B167" s="272"/>
      <c r="C167" s="272"/>
      <c r="D167" s="272"/>
      <c r="E167" s="272"/>
      <c r="F167" s="272"/>
      <c r="G167" s="272"/>
      <c r="H167" s="272"/>
    </row>
    <row r="168" spans="1:8" ht="12.75">
      <c r="A168" s="272"/>
      <c r="B168" s="272"/>
      <c r="C168" s="272"/>
      <c r="D168" s="272"/>
      <c r="E168" s="272"/>
      <c r="F168" s="272"/>
      <c r="G168" s="272"/>
      <c r="H168" s="272"/>
    </row>
    <row r="169" spans="1:8" ht="12.75">
      <c r="A169" s="272"/>
      <c r="B169" s="272"/>
      <c r="C169" s="272"/>
      <c r="D169" s="272"/>
      <c r="E169" s="272"/>
      <c r="F169" s="272"/>
      <c r="G169" s="272"/>
      <c r="H169" s="272"/>
    </row>
    <row r="170" spans="1:8" ht="12.75">
      <c r="A170" s="272"/>
      <c r="B170" s="272"/>
      <c r="C170" s="272"/>
      <c r="D170" s="272"/>
      <c r="E170" s="272"/>
      <c r="F170" s="272"/>
      <c r="G170" s="272"/>
      <c r="H170" s="272"/>
    </row>
    <row r="171" spans="1:8" ht="12.75">
      <c r="A171" s="272"/>
      <c r="B171" s="272"/>
      <c r="C171" s="272"/>
      <c r="D171" s="272"/>
      <c r="E171" s="272"/>
      <c r="F171" s="272"/>
      <c r="G171" s="272"/>
      <c r="H171" s="272"/>
    </row>
    <row r="172" spans="1:8" ht="12.75">
      <c r="A172" s="272"/>
      <c r="B172" s="272"/>
      <c r="C172" s="272"/>
      <c r="D172" s="272"/>
      <c r="E172" s="272"/>
      <c r="F172" s="272"/>
      <c r="G172" s="272"/>
      <c r="H172" s="272"/>
    </row>
    <row r="173" spans="1:8" ht="12.75">
      <c r="A173" s="272"/>
      <c r="B173" s="272"/>
      <c r="C173" s="272"/>
      <c r="D173" s="272"/>
      <c r="E173" s="272"/>
      <c r="F173" s="272"/>
      <c r="G173" s="272"/>
      <c r="H173" s="272"/>
    </row>
    <row r="174" spans="1:8" ht="12.75">
      <c r="A174" s="272"/>
      <c r="B174" s="272"/>
      <c r="C174" s="272"/>
      <c r="D174" s="272"/>
      <c r="E174" s="272"/>
      <c r="F174" s="272"/>
      <c r="G174" s="272"/>
      <c r="H174" s="272"/>
    </row>
    <row r="175" spans="1:8" ht="12.75">
      <c r="A175" s="272"/>
      <c r="B175" s="272"/>
      <c r="C175" s="272"/>
      <c r="D175" s="272"/>
      <c r="E175" s="272"/>
      <c r="F175" s="272"/>
      <c r="G175" s="272"/>
      <c r="H175" s="272"/>
    </row>
    <row r="176" spans="1:8" ht="12.75">
      <c r="A176" s="272"/>
      <c r="B176" s="272"/>
      <c r="C176" s="272"/>
      <c r="D176" s="272"/>
      <c r="E176" s="272"/>
      <c r="F176" s="272"/>
      <c r="G176" s="272"/>
      <c r="H176" s="272"/>
    </row>
    <row r="177" spans="1:8" ht="12.75">
      <c r="A177" s="272"/>
      <c r="B177" s="272"/>
      <c r="C177" s="272"/>
      <c r="D177" s="272"/>
      <c r="E177" s="272"/>
      <c r="F177" s="272"/>
      <c r="G177" s="272"/>
      <c r="H177" s="272"/>
    </row>
    <row r="178" spans="1:8" ht="12.75">
      <c r="A178" s="272"/>
      <c r="B178" s="272"/>
      <c r="C178" s="272"/>
      <c r="D178" s="272"/>
      <c r="E178" s="272"/>
      <c r="F178" s="272"/>
      <c r="G178" s="272"/>
      <c r="H178" s="272"/>
    </row>
    <row r="179" spans="1:8" ht="12.75">
      <c r="A179" s="272"/>
      <c r="B179" s="272"/>
      <c r="C179" s="272"/>
      <c r="D179" s="272"/>
      <c r="E179" s="272"/>
      <c r="F179" s="272"/>
      <c r="G179" s="272"/>
      <c r="H179" s="272"/>
    </row>
    <row r="180" spans="1:8" ht="12.75">
      <c r="A180" s="272"/>
      <c r="B180" s="272"/>
      <c r="C180" s="272"/>
      <c r="D180" s="272"/>
      <c r="E180" s="272"/>
      <c r="F180" s="272"/>
      <c r="G180" s="272"/>
      <c r="H180" s="272"/>
    </row>
    <row r="181" spans="1:8" ht="12.75">
      <c r="A181" s="272"/>
      <c r="B181" s="272"/>
      <c r="C181" s="272"/>
      <c r="D181" s="272"/>
      <c r="E181" s="272"/>
      <c r="F181" s="272"/>
      <c r="G181" s="272"/>
      <c r="H181" s="272"/>
    </row>
    <row r="182" spans="1:8" ht="12.75">
      <c r="A182" s="272"/>
      <c r="B182" s="272"/>
      <c r="C182" s="272"/>
      <c r="D182" s="272"/>
      <c r="E182" s="272"/>
      <c r="F182" s="272"/>
      <c r="G182" s="272"/>
      <c r="H182" s="272"/>
    </row>
    <row r="183" spans="1:8" ht="12.75">
      <c r="A183" s="272"/>
      <c r="B183" s="272"/>
      <c r="C183" s="272"/>
      <c r="D183" s="272"/>
      <c r="E183" s="272"/>
      <c r="F183" s="272"/>
      <c r="G183" s="272"/>
      <c r="H183" s="272"/>
    </row>
    <row r="184" spans="1:8" ht="12.75">
      <c r="A184" s="272"/>
      <c r="B184" s="272"/>
      <c r="C184" s="272"/>
      <c r="D184" s="272"/>
      <c r="E184" s="272"/>
      <c r="F184" s="272"/>
      <c r="G184" s="272"/>
      <c r="H184" s="272"/>
    </row>
    <row r="185" spans="1:8" ht="12.75">
      <c r="A185" s="272"/>
      <c r="B185" s="272"/>
      <c r="C185" s="272"/>
      <c r="D185" s="272"/>
      <c r="E185" s="272"/>
      <c r="F185" s="272"/>
      <c r="G185" s="272"/>
      <c r="H185" s="272"/>
    </row>
    <row r="186" spans="1:8" ht="12.75">
      <c r="A186" s="272"/>
      <c r="B186" s="272"/>
      <c r="C186" s="272"/>
      <c r="D186" s="272"/>
      <c r="E186" s="272"/>
      <c r="F186" s="272"/>
      <c r="G186" s="272"/>
      <c r="H186" s="272"/>
    </row>
    <row r="187" spans="1:8" ht="12.75">
      <c r="A187" s="272"/>
      <c r="B187" s="272"/>
      <c r="C187" s="272"/>
      <c r="D187" s="272"/>
      <c r="E187" s="272"/>
      <c r="F187" s="272"/>
      <c r="G187" s="272"/>
      <c r="H187" s="272"/>
    </row>
    <row r="188" spans="1:8" ht="12.75">
      <c r="A188" s="272"/>
      <c r="B188" s="272"/>
      <c r="C188" s="272"/>
      <c r="D188" s="272"/>
      <c r="E188" s="272"/>
      <c r="F188" s="272"/>
      <c r="G188" s="272"/>
      <c r="H188" s="272"/>
    </row>
    <row r="189" spans="1:8" ht="12.75">
      <c r="A189" s="272"/>
      <c r="B189" s="272"/>
      <c r="C189" s="272"/>
      <c r="D189" s="272"/>
      <c r="E189" s="272"/>
      <c r="F189" s="272"/>
      <c r="G189" s="272"/>
      <c r="H189" s="272"/>
    </row>
    <row r="190" spans="1:8" ht="12.75">
      <c r="A190" s="272"/>
      <c r="B190" s="272"/>
      <c r="C190" s="272"/>
      <c r="D190" s="272"/>
      <c r="E190" s="272"/>
      <c r="F190" s="272"/>
      <c r="G190" s="272"/>
      <c r="H190" s="272"/>
    </row>
    <row r="191" spans="1:8" ht="12.75">
      <c r="A191" s="272"/>
      <c r="B191" s="272"/>
      <c r="C191" s="272"/>
      <c r="D191" s="272"/>
      <c r="E191" s="272"/>
      <c r="F191" s="272"/>
      <c r="G191" s="272"/>
      <c r="H191" s="272"/>
    </row>
    <row r="192" spans="1:8" ht="12.75">
      <c r="A192" s="272"/>
      <c r="B192" s="272"/>
      <c r="C192" s="272"/>
      <c r="D192" s="272"/>
      <c r="E192" s="272"/>
      <c r="F192" s="272"/>
      <c r="G192" s="272"/>
      <c r="H192" s="272"/>
    </row>
    <row r="193" spans="1:8" ht="12.75">
      <c r="A193" s="272"/>
      <c r="B193" s="272"/>
      <c r="C193" s="272"/>
      <c r="D193" s="272"/>
      <c r="E193" s="272"/>
      <c r="F193" s="272"/>
      <c r="G193" s="272"/>
      <c r="H193" s="272"/>
    </row>
    <row r="194" spans="1:8" ht="12.75">
      <c r="A194" s="272"/>
      <c r="B194" s="272"/>
      <c r="C194" s="272"/>
      <c r="D194" s="272"/>
      <c r="E194" s="272"/>
      <c r="F194" s="272"/>
      <c r="G194" s="272"/>
      <c r="H194" s="272"/>
    </row>
    <row r="195" spans="1:8" ht="12.75">
      <c r="A195" s="272"/>
      <c r="B195" s="272"/>
      <c r="C195" s="272"/>
      <c r="D195" s="272"/>
      <c r="E195" s="272"/>
      <c r="F195" s="272"/>
      <c r="G195" s="272"/>
      <c r="H195" s="272"/>
    </row>
    <row r="196" spans="1:8" ht="12.75">
      <c r="A196" s="272"/>
      <c r="B196" s="272"/>
      <c r="C196" s="272"/>
      <c r="D196" s="272"/>
      <c r="E196" s="272"/>
      <c r="F196" s="272"/>
      <c r="G196" s="272"/>
      <c r="H196" s="272"/>
    </row>
    <row r="197" spans="1:8" ht="12.75">
      <c r="A197" s="272"/>
      <c r="B197" s="272"/>
      <c r="C197" s="272"/>
      <c r="D197" s="272"/>
      <c r="E197" s="272"/>
      <c r="F197" s="272"/>
      <c r="G197" s="272"/>
      <c r="H197" s="272"/>
    </row>
    <row r="198" spans="1:8" ht="12.75">
      <c r="A198" s="272"/>
      <c r="B198" s="272"/>
      <c r="C198" s="272"/>
      <c r="D198" s="272"/>
      <c r="E198" s="272"/>
      <c r="F198" s="272"/>
      <c r="G198" s="272"/>
      <c r="H198" s="272"/>
    </row>
    <row r="199" spans="1:8" ht="12.75">
      <c r="A199" s="272"/>
      <c r="B199" s="272"/>
      <c r="C199" s="272"/>
      <c r="D199" s="272"/>
      <c r="E199" s="272"/>
      <c r="F199" s="272"/>
      <c r="G199" s="272"/>
      <c r="H199" s="272"/>
    </row>
    <row r="200" spans="1:8" ht="12.75">
      <c r="A200" s="272"/>
      <c r="B200" s="272"/>
      <c r="C200" s="272"/>
      <c r="D200" s="272"/>
      <c r="E200" s="272"/>
      <c r="F200" s="272"/>
      <c r="G200" s="272"/>
      <c r="H200" s="272"/>
    </row>
    <row r="201" spans="1:8" ht="12.75">
      <c r="A201" s="272"/>
      <c r="B201" s="272"/>
      <c r="C201" s="272"/>
      <c r="D201" s="272"/>
      <c r="E201" s="272"/>
      <c r="F201" s="272"/>
      <c r="G201" s="272"/>
      <c r="H201" s="272"/>
    </row>
    <row r="202" spans="1:8" ht="12.75">
      <c r="A202" s="272"/>
      <c r="B202" s="272"/>
      <c r="C202" s="272"/>
      <c r="D202" s="272"/>
      <c r="E202" s="272"/>
      <c r="F202" s="272"/>
      <c r="G202" s="272"/>
      <c r="H202" s="272"/>
    </row>
    <row r="203" spans="1:8" ht="12.75">
      <c r="A203" s="272"/>
      <c r="B203" s="272"/>
      <c r="C203" s="272"/>
      <c r="D203" s="272"/>
      <c r="E203" s="272"/>
      <c r="F203" s="272"/>
      <c r="G203" s="272"/>
      <c r="H203" s="272"/>
    </row>
    <row r="204" spans="1:8" ht="12.75">
      <c r="A204" s="272"/>
      <c r="B204" s="272"/>
      <c r="C204" s="272"/>
      <c r="D204" s="272"/>
      <c r="E204" s="272"/>
      <c r="F204" s="272"/>
      <c r="G204" s="272"/>
      <c r="H204" s="272"/>
    </row>
    <row r="205" spans="1:8" ht="12.75">
      <c r="A205" s="272"/>
      <c r="B205" s="272"/>
      <c r="C205" s="272"/>
      <c r="D205" s="272"/>
      <c r="E205" s="272"/>
      <c r="F205" s="272"/>
      <c r="G205" s="272"/>
      <c r="H205" s="272"/>
    </row>
    <row r="206" spans="1:8" ht="12.75">
      <c r="A206" s="272"/>
      <c r="B206" s="272"/>
      <c r="C206" s="272"/>
      <c r="D206" s="272"/>
      <c r="E206" s="272"/>
      <c r="F206" s="272"/>
      <c r="G206" s="272"/>
      <c r="H206" s="272"/>
    </row>
    <row r="207" spans="1:8" ht="12.75">
      <c r="A207" s="272"/>
      <c r="B207" s="272"/>
      <c r="C207" s="272"/>
      <c r="D207" s="272"/>
      <c r="E207" s="272"/>
      <c r="F207" s="272"/>
      <c r="G207" s="272"/>
      <c r="H207" s="272"/>
    </row>
    <row r="208" spans="1:8" ht="12.75">
      <c r="A208" s="272"/>
      <c r="B208" s="272"/>
      <c r="C208" s="272"/>
      <c r="D208" s="272"/>
      <c r="E208" s="272"/>
      <c r="F208" s="272"/>
      <c r="G208" s="272"/>
      <c r="H208" s="272"/>
    </row>
    <row r="209" spans="1:8" ht="12.75">
      <c r="A209" s="272"/>
      <c r="B209" s="272"/>
      <c r="C209" s="272"/>
      <c r="D209" s="272"/>
      <c r="E209" s="272"/>
      <c r="F209" s="272"/>
      <c r="G209" s="272"/>
      <c r="H209" s="272"/>
    </row>
    <row r="210" spans="1:8" ht="12.75">
      <c r="A210" s="272"/>
      <c r="B210" s="272"/>
      <c r="C210" s="272"/>
      <c r="D210" s="272"/>
      <c r="E210" s="272"/>
      <c r="F210" s="272"/>
      <c r="G210" s="272"/>
      <c r="H210" s="272"/>
    </row>
    <row r="211" spans="1:8" ht="12.75">
      <c r="A211" s="272"/>
      <c r="B211" s="272"/>
      <c r="C211" s="272"/>
      <c r="D211" s="272"/>
      <c r="E211" s="272"/>
      <c r="F211" s="272"/>
      <c r="G211" s="272"/>
      <c r="H211" s="272"/>
    </row>
    <row r="212" spans="1:8" ht="12.75">
      <c r="A212" s="272"/>
      <c r="B212" s="272"/>
      <c r="C212" s="272"/>
      <c r="D212" s="272"/>
      <c r="E212" s="272"/>
      <c r="F212" s="272"/>
      <c r="G212" s="272"/>
      <c r="H212" s="272"/>
    </row>
    <row r="213" spans="1:8" ht="12.75">
      <c r="A213" s="272"/>
      <c r="B213" s="272"/>
      <c r="C213" s="272"/>
      <c r="D213" s="272"/>
      <c r="E213" s="272"/>
      <c r="F213" s="272"/>
      <c r="G213" s="272"/>
      <c r="H213" s="272"/>
    </row>
    <row r="214" spans="1:8" ht="12.75">
      <c r="A214" s="272"/>
      <c r="B214" s="272"/>
      <c r="C214" s="272"/>
      <c r="D214" s="272"/>
      <c r="E214" s="272"/>
      <c r="F214" s="272"/>
      <c r="G214" s="272"/>
      <c r="H214" s="272"/>
    </row>
    <row r="215" spans="1:8" ht="12.75">
      <c r="A215" s="272"/>
      <c r="B215" s="272"/>
      <c r="C215" s="272"/>
      <c r="D215" s="272"/>
      <c r="E215" s="272"/>
      <c r="F215" s="272"/>
      <c r="G215" s="272"/>
      <c r="H215" s="272"/>
    </row>
    <row r="216" spans="1:8" ht="12.75">
      <c r="A216" s="272"/>
      <c r="B216" s="272"/>
      <c r="C216" s="272"/>
      <c r="D216" s="272"/>
      <c r="E216" s="272"/>
      <c r="F216" s="272"/>
      <c r="G216" s="272"/>
      <c r="H216" s="272"/>
    </row>
    <row r="217" spans="1:8" ht="12.75">
      <c r="A217" s="272"/>
      <c r="B217" s="272"/>
      <c r="C217" s="272"/>
      <c r="D217" s="272"/>
      <c r="E217" s="272"/>
      <c r="F217" s="272"/>
      <c r="G217" s="272"/>
      <c r="H217" s="272"/>
    </row>
    <row r="218" spans="1:8" ht="12.75">
      <c r="A218" s="272"/>
      <c r="B218" s="272"/>
      <c r="C218" s="272"/>
      <c r="D218" s="272"/>
      <c r="E218" s="272"/>
      <c r="F218" s="272"/>
      <c r="G218" s="272"/>
      <c r="H218" s="272"/>
    </row>
    <row r="219" spans="1:8" ht="12.75">
      <c r="A219" s="272"/>
      <c r="B219" s="272"/>
      <c r="C219" s="272"/>
      <c r="D219" s="272"/>
      <c r="E219" s="272"/>
      <c r="F219" s="272"/>
      <c r="G219" s="272"/>
      <c r="H219" s="272"/>
    </row>
    <row r="220" spans="1:8" ht="12.75">
      <c r="A220" s="272"/>
      <c r="B220" s="272"/>
      <c r="C220" s="272"/>
      <c r="D220" s="272"/>
      <c r="E220" s="272"/>
      <c r="F220" s="272"/>
      <c r="G220" s="272"/>
      <c r="H220" s="272"/>
    </row>
    <row r="221" spans="1:8" ht="12.75">
      <c r="A221" s="272"/>
      <c r="B221" s="272"/>
      <c r="C221" s="272"/>
      <c r="D221" s="272"/>
      <c r="E221" s="272"/>
      <c r="F221" s="272"/>
      <c r="G221" s="272"/>
      <c r="H221" s="272"/>
    </row>
    <row r="222" spans="1:8" ht="12.75">
      <c r="A222" s="272"/>
      <c r="B222" s="272"/>
      <c r="C222" s="272"/>
      <c r="D222" s="272"/>
      <c r="E222" s="272"/>
      <c r="F222" s="272"/>
      <c r="G222" s="272"/>
      <c r="H222" s="272"/>
    </row>
    <row r="223" spans="1:8" ht="12.75">
      <c r="A223" s="272"/>
      <c r="B223" s="272"/>
      <c r="C223" s="272"/>
      <c r="D223" s="272"/>
      <c r="E223" s="272"/>
      <c r="F223" s="272"/>
      <c r="G223" s="272"/>
      <c r="H223" s="272"/>
    </row>
    <row r="224" spans="1:8" ht="12.75">
      <c r="A224" s="272"/>
      <c r="B224" s="272"/>
      <c r="C224" s="272"/>
      <c r="D224" s="272"/>
      <c r="E224" s="272"/>
      <c r="F224" s="272"/>
      <c r="G224" s="272"/>
      <c r="H224" s="272"/>
    </row>
    <row r="225" spans="1:8" ht="12.75">
      <c r="A225" s="272"/>
      <c r="B225" s="272"/>
      <c r="C225" s="272"/>
      <c r="D225" s="272"/>
      <c r="E225" s="272"/>
      <c r="F225" s="272"/>
      <c r="G225" s="272"/>
      <c r="H225" s="272"/>
    </row>
    <row r="226" spans="1:8" ht="12.75">
      <c r="A226" s="272"/>
      <c r="B226" s="272"/>
      <c r="C226" s="272"/>
      <c r="D226" s="272"/>
      <c r="E226" s="272"/>
      <c r="F226" s="272"/>
      <c r="G226" s="272"/>
      <c r="H226" s="272"/>
    </row>
    <row r="227" spans="1:8" ht="12.75">
      <c r="A227" s="272"/>
      <c r="B227" s="272"/>
      <c r="C227" s="272"/>
      <c r="D227" s="272"/>
      <c r="E227" s="272"/>
      <c r="F227" s="272"/>
      <c r="G227" s="272"/>
      <c r="H227" s="272"/>
    </row>
    <row r="228" spans="1:8" ht="12.75">
      <c r="A228" s="272"/>
      <c r="B228" s="272"/>
      <c r="C228" s="272"/>
      <c r="D228" s="272"/>
      <c r="E228" s="272"/>
      <c r="F228" s="272"/>
      <c r="G228" s="272"/>
      <c r="H228" s="272"/>
    </row>
    <row r="229" spans="1:8" ht="12.75">
      <c r="A229" s="272"/>
      <c r="B229" s="272"/>
      <c r="C229" s="272"/>
      <c r="D229" s="272"/>
      <c r="E229" s="272"/>
      <c r="F229" s="272"/>
      <c r="G229" s="272"/>
      <c r="H229" s="272"/>
    </row>
    <row r="230" spans="1:8" ht="12.75">
      <c r="A230" s="272"/>
      <c r="B230" s="272"/>
      <c r="C230" s="272"/>
      <c r="D230" s="272"/>
      <c r="E230" s="272"/>
      <c r="F230" s="272"/>
      <c r="G230" s="272"/>
      <c r="H230" s="272"/>
    </row>
    <row r="231" spans="1:8" ht="12.75">
      <c r="A231" s="272"/>
      <c r="B231" s="272"/>
      <c r="C231" s="272"/>
      <c r="D231" s="272"/>
      <c r="E231" s="272"/>
      <c r="F231" s="272"/>
      <c r="G231" s="272"/>
      <c r="H231" s="272"/>
    </row>
    <row r="232" spans="1:8" ht="12.75">
      <c r="A232" s="272"/>
      <c r="B232" s="272"/>
      <c r="C232" s="272"/>
      <c r="D232" s="272"/>
      <c r="E232" s="272"/>
      <c r="F232" s="272"/>
      <c r="G232" s="272"/>
      <c r="H232" s="272"/>
    </row>
    <row r="233" spans="1:8" ht="12.75">
      <c r="A233" s="272"/>
      <c r="B233" s="272"/>
      <c r="C233" s="272"/>
      <c r="D233" s="272"/>
      <c r="E233" s="272"/>
      <c r="F233" s="272"/>
      <c r="G233" s="272"/>
      <c r="H233" s="272"/>
    </row>
    <row r="234" spans="1:8" ht="12.75">
      <c r="A234" s="272"/>
      <c r="B234" s="272"/>
      <c r="C234" s="272"/>
      <c r="D234" s="272"/>
      <c r="E234" s="272"/>
      <c r="F234" s="272"/>
      <c r="G234" s="272"/>
      <c r="H234" s="272"/>
    </row>
    <row r="235" spans="1:8" ht="12.75">
      <c r="A235" s="272"/>
      <c r="B235" s="272"/>
      <c r="C235" s="272"/>
      <c r="D235" s="272"/>
      <c r="E235" s="272"/>
      <c r="F235" s="272"/>
      <c r="G235" s="272"/>
      <c r="H235" s="272"/>
    </row>
    <row r="236" spans="1:8" ht="12.75">
      <c r="A236" s="272"/>
      <c r="B236" s="272"/>
      <c r="C236" s="272"/>
      <c r="D236" s="272"/>
      <c r="E236" s="272"/>
      <c r="F236" s="272"/>
      <c r="G236" s="272"/>
      <c r="H236" s="272"/>
    </row>
    <row r="237" spans="1:8" ht="12.75">
      <c r="A237" s="272"/>
      <c r="B237" s="272"/>
      <c r="C237" s="272"/>
      <c r="D237" s="272"/>
      <c r="E237" s="272"/>
      <c r="F237" s="272"/>
      <c r="G237" s="272"/>
      <c r="H237" s="272"/>
    </row>
    <row r="238" spans="1:8" ht="12.75">
      <c r="A238" s="272"/>
      <c r="B238" s="272"/>
      <c r="C238" s="272"/>
      <c r="D238" s="272"/>
      <c r="E238" s="272"/>
      <c r="F238" s="272"/>
      <c r="G238" s="272"/>
      <c r="H238" s="272"/>
    </row>
    <row r="239" spans="1:8" ht="12.75">
      <c r="A239" s="272"/>
      <c r="B239" s="272"/>
      <c r="C239" s="272"/>
      <c r="D239" s="272"/>
      <c r="E239" s="272"/>
      <c r="F239" s="272"/>
      <c r="G239" s="272"/>
      <c r="H239" s="272"/>
    </row>
    <row r="240" spans="1:8" ht="12.75">
      <c r="A240" s="272"/>
      <c r="B240" s="272"/>
      <c r="C240" s="272"/>
      <c r="D240" s="272"/>
      <c r="E240" s="272"/>
      <c r="F240" s="272"/>
      <c r="G240" s="272"/>
      <c r="H240" s="272"/>
    </row>
    <row r="241" spans="1:8" ht="12.75">
      <c r="A241" s="272"/>
      <c r="B241" s="272"/>
      <c r="C241" s="272"/>
      <c r="D241" s="272"/>
      <c r="E241" s="272"/>
      <c r="F241" s="272"/>
      <c r="G241" s="272"/>
      <c r="H241" s="272"/>
    </row>
    <row r="242" spans="1:8" ht="12.75">
      <c r="A242" s="272"/>
      <c r="B242" s="272"/>
      <c r="C242" s="272"/>
      <c r="D242" s="272"/>
      <c r="E242" s="272"/>
      <c r="F242" s="272"/>
      <c r="G242" s="272"/>
      <c r="H242" s="272"/>
    </row>
    <row r="243" spans="1:8" ht="12.75">
      <c r="A243" s="272"/>
      <c r="B243" s="272"/>
      <c r="C243" s="272"/>
      <c r="D243" s="272"/>
      <c r="E243" s="272"/>
      <c r="F243" s="272"/>
      <c r="G243" s="272"/>
      <c r="H243" s="272"/>
    </row>
    <row r="244" spans="1:8" ht="12.75">
      <c r="A244" s="272"/>
      <c r="B244" s="272"/>
      <c r="C244" s="272"/>
      <c r="D244" s="272"/>
      <c r="E244" s="272"/>
      <c r="F244" s="272"/>
      <c r="G244" s="272"/>
      <c r="H244" s="272"/>
    </row>
    <row r="245" spans="1:8" ht="12.75">
      <c r="A245" s="272"/>
      <c r="B245" s="272"/>
      <c r="C245" s="272"/>
      <c r="D245" s="272"/>
      <c r="E245" s="272"/>
      <c r="F245" s="272"/>
      <c r="G245" s="272"/>
      <c r="H245" s="272"/>
    </row>
    <row r="246" spans="1:8" ht="12.75">
      <c r="A246" s="272"/>
      <c r="B246" s="272"/>
      <c r="C246" s="272"/>
      <c r="D246" s="272"/>
      <c r="E246" s="272"/>
      <c r="F246" s="272"/>
      <c r="G246" s="272"/>
      <c r="H246" s="272"/>
    </row>
    <row r="247" spans="1:8" ht="12.75">
      <c r="A247" s="272"/>
      <c r="B247" s="272"/>
      <c r="C247" s="272"/>
      <c r="D247" s="272"/>
      <c r="E247" s="272"/>
      <c r="F247" s="272"/>
      <c r="G247" s="272"/>
      <c r="H247" s="272"/>
    </row>
    <row r="248" spans="1:8" ht="12.75">
      <c r="A248" s="272"/>
      <c r="B248" s="272"/>
      <c r="C248" s="272"/>
      <c r="D248" s="272"/>
      <c r="E248" s="272"/>
      <c r="F248" s="272"/>
      <c r="G248" s="272"/>
      <c r="H248" s="272"/>
    </row>
    <row r="249" spans="1:8" ht="12.75">
      <c r="A249" s="272"/>
      <c r="B249" s="272"/>
      <c r="C249" s="272"/>
      <c r="D249" s="272"/>
      <c r="E249" s="272"/>
      <c r="F249" s="272"/>
      <c r="G249" s="272"/>
      <c r="H249" s="272"/>
    </row>
    <row r="250" spans="1:8" ht="12.75">
      <c r="A250" s="272"/>
      <c r="B250" s="272"/>
      <c r="C250" s="272"/>
      <c r="D250" s="272"/>
      <c r="E250" s="272"/>
      <c r="F250" s="272"/>
      <c r="G250" s="272"/>
      <c r="H250" s="272"/>
    </row>
    <row r="251" spans="1:8" ht="12.75">
      <c r="A251" s="272"/>
      <c r="B251" s="272"/>
      <c r="C251" s="272"/>
      <c r="D251" s="272"/>
      <c r="E251" s="272"/>
      <c r="F251" s="272"/>
      <c r="G251" s="272"/>
      <c r="H251" s="272"/>
    </row>
    <row r="252" spans="1:8" ht="12.75">
      <c r="A252" s="272"/>
      <c r="B252" s="272"/>
      <c r="C252" s="272"/>
      <c r="D252" s="272"/>
      <c r="E252" s="272"/>
      <c r="F252" s="272"/>
      <c r="G252" s="272"/>
      <c r="H252" s="272"/>
    </row>
    <row r="253" spans="1:8" ht="12.75">
      <c r="A253" s="272"/>
      <c r="B253" s="272"/>
      <c r="C253" s="272"/>
      <c r="D253" s="272"/>
      <c r="E253" s="272"/>
      <c r="F253" s="272"/>
      <c r="G253" s="272"/>
      <c r="H253" s="272"/>
    </row>
    <row r="254" spans="1:8" ht="12.75">
      <c r="A254" s="272"/>
      <c r="B254" s="272"/>
      <c r="C254" s="272"/>
      <c r="D254" s="272"/>
      <c r="E254" s="272"/>
      <c r="F254" s="272"/>
      <c r="G254" s="272"/>
      <c r="H254" s="272"/>
    </row>
    <row r="255" spans="1:8" ht="12.75">
      <c r="A255" s="272"/>
      <c r="B255" s="272"/>
      <c r="C255" s="272"/>
      <c r="D255" s="272"/>
      <c r="E255" s="272"/>
      <c r="F255" s="272"/>
      <c r="G255" s="272"/>
      <c r="H255" s="272"/>
    </row>
    <row r="256" spans="1:8" ht="12.75">
      <c r="A256" s="272"/>
      <c r="B256" s="272"/>
      <c r="C256" s="272"/>
      <c r="D256" s="272"/>
      <c r="E256" s="272"/>
      <c r="F256" s="272"/>
      <c r="G256" s="272"/>
      <c r="H256" s="272"/>
    </row>
    <row r="257" spans="1:8" ht="12.75">
      <c r="A257" s="272"/>
      <c r="B257" s="272"/>
      <c r="C257" s="272"/>
      <c r="D257" s="272"/>
      <c r="E257" s="272"/>
      <c r="F257" s="272"/>
      <c r="G257" s="272"/>
      <c r="H257" s="272"/>
    </row>
    <row r="258" spans="1:8" ht="12.75">
      <c r="A258" s="272"/>
      <c r="B258" s="272"/>
      <c r="C258" s="272"/>
      <c r="D258" s="272"/>
      <c r="E258" s="272"/>
      <c r="F258" s="272"/>
      <c r="G258" s="272"/>
      <c r="H258" s="272"/>
    </row>
    <row r="259" spans="1:8" ht="12.75">
      <c r="A259" s="272"/>
      <c r="B259" s="272"/>
      <c r="C259" s="272"/>
      <c r="D259" s="272"/>
      <c r="E259" s="272"/>
      <c r="F259" s="272"/>
      <c r="G259" s="272"/>
      <c r="H259" s="272"/>
    </row>
    <row r="260" spans="1:8" ht="12.75">
      <c r="A260" s="272"/>
      <c r="B260" s="272"/>
      <c r="C260" s="272"/>
      <c r="D260" s="272"/>
      <c r="E260" s="272"/>
      <c r="F260" s="272"/>
      <c r="G260" s="272"/>
      <c r="H260" s="272"/>
    </row>
    <row r="261" spans="1:8" ht="12.75">
      <c r="A261" s="272"/>
      <c r="B261" s="272"/>
      <c r="C261" s="272"/>
      <c r="D261" s="272"/>
      <c r="E261" s="272"/>
      <c r="F261" s="272"/>
      <c r="G261" s="272"/>
      <c r="H261" s="272"/>
    </row>
    <row r="262" spans="1:8" ht="12.75">
      <c r="A262" s="272"/>
      <c r="B262" s="272"/>
      <c r="C262" s="272"/>
      <c r="D262" s="272"/>
      <c r="E262" s="272"/>
      <c r="F262" s="272"/>
      <c r="G262" s="272"/>
      <c r="H262" s="272"/>
    </row>
    <row r="263" spans="1:8" ht="12.75">
      <c r="A263" s="272"/>
      <c r="B263" s="272"/>
      <c r="C263" s="272"/>
      <c r="D263" s="272"/>
      <c r="E263" s="272"/>
      <c r="F263" s="272"/>
      <c r="G263" s="272"/>
      <c r="H263" s="272"/>
    </row>
    <row r="264" spans="1:8" ht="12.75">
      <c r="A264" s="272"/>
      <c r="B264" s="272"/>
      <c r="C264" s="272"/>
      <c r="D264" s="272"/>
      <c r="E264" s="272"/>
      <c r="F264" s="272"/>
      <c r="G264" s="272"/>
      <c r="H264" s="272"/>
    </row>
    <row r="265" spans="1:8" ht="12.75">
      <c r="A265" s="272"/>
      <c r="B265" s="272"/>
      <c r="C265" s="272"/>
      <c r="D265" s="272"/>
      <c r="E265" s="272"/>
      <c r="F265" s="272"/>
      <c r="G265" s="272"/>
      <c r="H265" s="272"/>
    </row>
    <row r="266" spans="1:8" ht="12.75">
      <c r="A266" s="272"/>
      <c r="B266" s="272"/>
      <c r="C266" s="272"/>
      <c r="D266" s="272"/>
      <c r="E266" s="272"/>
      <c r="F266" s="272"/>
      <c r="G266" s="272"/>
      <c r="H266" s="272"/>
    </row>
    <row r="267" spans="1:8" ht="12.75">
      <c r="A267" s="272"/>
      <c r="B267" s="272"/>
      <c r="C267" s="272"/>
      <c r="D267" s="272"/>
      <c r="E267" s="272"/>
      <c r="F267" s="272"/>
      <c r="G267" s="272"/>
      <c r="H267" s="272"/>
    </row>
    <row r="268" spans="1:8" ht="12.75">
      <c r="A268" s="272"/>
      <c r="B268" s="272"/>
      <c r="C268" s="272"/>
      <c r="D268" s="272"/>
      <c r="E268" s="272"/>
      <c r="F268" s="272"/>
      <c r="G268" s="272"/>
      <c r="H268" s="272"/>
    </row>
    <row r="269" spans="1:8" ht="12.75">
      <c r="A269" s="272"/>
      <c r="B269" s="272"/>
      <c r="C269" s="272"/>
      <c r="D269" s="272"/>
      <c r="E269" s="272"/>
      <c r="F269" s="272"/>
      <c r="G269" s="272"/>
      <c r="H269" s="272"/>
    </row>
    <row r="270" spans="1:8" ht="12.75">
      <c r="A270" s="272"/>
      <c r="B270" s="272"/>
      <c r="C270" s="272"/>
      <c r="D270" s="272"/>
      <c r="E270" s="272"/>
      <c r="F270" s="272"/>
      <c r="G270" s="272"/>
      <c r="H270" s="272"/>
    </row>
    <row r="271" spans="1:8" ht="12.75">
      <c r="A271" s="272"/>
      <c r="B271" s="272"/>
      <c r="C271" s="272"/>
      <c r="D271" s="272"/>
      <c r="E271" s="272"/>
      <c r="F271" s="272"/>
      <c r="G271" s="272"/>
      <c r="H271" s="272"/>
    </row>
    <row r="272" spans="1:8" ht="12.75">
      <c r="A272" s="272"/>
      <c r="B272" s="272"/>
      <c r="C272" s="272"/>
      <c r="D272" s="272"/>
      <c r="E272" s="272"/>
      <c r="F272" s="272"/>
      <c r="G272" s="272"/>
      <c r="H272" s="272"/>
    </row>
    <row r="273" spans="1:8" ht="12.75">
      <c r="A273" s="272"/>
      <c r="B273" s="272"/>
      <c r="C273" s="272"/>
      <c r="D273" s="272"/>
      <c r="E273" s="272"/>
      <c r="F273" s="272"/>
      <c r="G273" s="272"/>
      <c r="H273" s="272"/>
    </row>
    <row r="274" spans="1:8" ht="12.75">
      <c r="A274" s="272"/>
      <c r="B274" s="272"/>
      <c r="C274" s="272"/>
      <c r="D274" s="272"/>
      <c r="E274" s="272"/>
      <c r="F274" s="272"/>
      <c r="G274" s="272"/>
      <c r="H274" s="272"/>
    </row>
    <row r="275" spans="1:8" ht="12.75">
      <c r="A275" s="272"/>
      <c r="B275" s="272"/>
      <c r="C275" s="272"/>
      <c r="D275" s="272"/>
      <c r="E275" s="272"/>
      <c r="F275" s="272"/>
      <c r="G275" s="272"/>
      <c r="H275" s="272"/>
    </row>
    <row r="276" spans="1:8" ht="12.75">
      <c r="A276" s="272"/>
      <c r="B276" s="272"/>
      <c r="C276" s="272"/>
      <c r="D276" s="272"/>
      <c r="E276" s="272"/>
      <c r="F276" s="272"/>
      <c r="G276" s="272"/>
      <c r="H276" s="272"/>
    </row>
    <row r="277" spans="1:8" ht="12.75">
      <c r="A277" s="272"/>
      <c r="B277" s="272"/>
      <c r="C277" s="272"/>
      <c r="D277" s="272"/>
      <c r="E277" s="272"/>
      <c r="F277" s="272"/>
      <c r="G277" s="272"/>
      <c r="H277" s="272"/>
    </row>
    <row r="278" spans="1:8" ht="12.75">
      <c r="A278" s="272"/>
      <c r="B278" s="272"/>
      <c r="C278" s="272"/>
      <c r="D278" s="272"/>
      <c r="E278" s="272"/>
      <c r="F278" s="272"/>
      <c r="G278" s="272"/>
      <c r="H278" s="272"/>
    </row>
    <row r="279" spans="1:8" ht="12.75">
      <c r="A279" s="272"/>
      <c r="B279" s="272"/>
      <c r="C279" s="272"/>
      <c r="D279" s="272"/>
      <c r="E279" s="272"/>
      <c r="F279" s="272"/>
      <c r="G279" s="272"/>
      <c r="H279" s="272"/>
    </row>
    <row r="280" spans="1:8" ht="12.75">
      <c r="A280" s="272"/>
      <c r="B280" s="272"/>
      <c r="C280" s="272"/>
      <c r="D280" s="272"/>
      <c r="E280" s="272"/>
      <c r="F280" s="272"/>
      <c r="G280" s="272"/>
      <c r="H280" s="272"/>
    </row>
    <row r="281" spans="1:8" ht="12.75">
      <c r="A281" s="272"/>
      <c r="B281" s="272"/>
      <c r="C281" s="272"/>
      <c r="D281" s="272"/>
      <c r="E281" s="272"/>
      <c r="F281" s="272"/>
      <c r="G281" s="272"/>
      <c r="H281" s="272"/>
    </row>
    <row r="282" spans="1:8" ht="12.75">
      <c r="A282" s="272"/>
      <c r="B282" s="272"/>
      <c r="C282" s="272"/>
      <c r="D282" s="272"/>
      <c r="E282" s="272"/>
      <c r="F282" s="272"/>
      <c r="G282" s="272"/>
      <c r="H282" s="272"/>
    </row>
    <row r="283" spans="1:8" ht="12.75">
      <c r="A283" s="272"/>
      <c r="B283" s="272"/>
      <c r="C283" s="272"/>
      <c r="D283" s="272"/>
      <c r="E283" s="272"/>
      <c r="F283" s="272"/>
      <c r="G283" s="272"/>
      <c r="H283" s="272"/>
    </row>
    <row r="284" spans="1:8" ht="12.75">
      <c r="A284" s="272"/>
      <c r="B284" s="272"/>
      <c r="C284" s="272"/>
      <c r="D284" s="272"/>
      <c r="E284" s="272"/>
      <c r="F284" s="272"/>
      <c r="G284" s="272"/>
      <c r="H284" s="272"/>
    </row>
    <row r="285" spans="1:8" ht="12.75">
      <c r="A285" s="272"/>
      <c r="B285" s="272"/>
      <c r="C285" s="272"/>
      <c r="D285" s="272"/>
      <c r="E285" s="272"/>
      <c r="F285" s="272"/>
      <c r="G285" s="272"/>
      <c r="H285" s="272"/>
    </row>
    <row r="286" spans="1:8" ht="12.75">
      <c r="A286" s="272"/>
      <c r="B286" s="272"/>
      <c r="C286" s="272"/>
      <c r="D286" s="272"/>
      <c r="E286" s="272"/>
      <c r="F286" s="272"/>
      <c r="G286" s="272"/>
      <c r="H286" s="272"/>
    </row>
    <row r="287" spans="1:8" ht="12.75">
      <c r="A287" s="272"/>
      <c r="B287" s="272"/>
      <c r="C287" s="272"/>
      <c r="D287" s="272"/>
      <c r="E287" s="272"/>
      <c r="F287" s="272"/>
      <c r="G287" s="272"/>
      <c r="H287" s="272"/>
    </row>
    <row r="288" spans="1:8" ht="12.75">
      <c r="A288" s="272"/>
      <c r="B288" s="272"/>
      <c r="C288" s="272"/>
      <c r="D288" s="272"/>
      <c r="E288" s="272"/>
      <c r="F288" s="272"/>
      <c r="G288" s="272"/>
      <c r="H288" s="272"/>
    </row>
    <row r="289" spans="1:8" ht="12.75">
      <c r="A289" s="272"/>
      <c r="B289" s="272"/>
      <c r="C289" s="272"/>
      <c r="D289" s="272"/>
      <c r="E289" s="272"/>
      <c r="F289" s="272"/>
      <c r="G289" s="272"/>
      <c r="H289" s="272"/>
    </row>
    <row r="290" spans="1:8" ht="12.75">
      <c r="A290" s="272"/>
      <c r="B290" s="272"/>
      <c r="C290" s="272"/>
      <c r="D290" s="272"/>
      <c r="E290" s="272"/>
      <c r="F290" s="272"/>
      <c r="G290" s="272"/>
      <c r="H290" s="272"/>
    </row>
    <row r="291" spans="1:8" ht="12.75">
      <c r="A291" s="272"/>
      <c r="B291" s="272"/>
      <c r="C291" s="272"/>
      <c r="D291" s="272"/>
      <c r="E291" s="272"/>
      <c r="F291" s="272"/>
      <c r="G291" s="272"/>
      <c r="H291" s="272"/>
    </row>
    <row r="292" spans="1:8" ht="12.75">
      <c r="A292" s="272"/>
      <c r="B292" s="272"/>
      <c r="C292" s="272"/>
      <c r="D292" s="272"/>
      <c r="E292" s="272"/>
      <c r="F292" s="272"/>
      <c r="G292" s="272"/>
      <c r="H292" s="272"/>
    </row>
    <row r="293" spans="1:8" ht="12.75">
      <c r="A293" s="272"/>
      <c r="B293" s="272"/>
      <c r="C293" s="272"/>
      <c r="D293" s="272"/>
      <c r="E293" s="272"/>
      <c r="F293" s="272"/>
      <c r="G293" s="272"/>
      <c r="H293" s="272"/>
    </row>
    <row r="294" spans="1:8" ht="12.75">
      <c r="A294" s="272"/>
      <c r="B294" s="272"/>
      <c r="C294" s="272"/>
      <c r="D294" s="272"/>
      <c r="E294" s="272"/>
      <c r="F294" s="272"/>
      <c r="G294" s="272"/>
      <c r="H294" s="272"/>
    </row>
    <row r="295" spans="1:8" ht="12.75">
      <c r="A295" s="272"/>
      <c r="B295" s="272"/>
      <c r="C295" s="272"/>
      <c r="D295" s="272"/>
      <c r="E295" s="272"/>
      <c r="F295" s="272"/>
      <c r="G295" s="272"/>
      <c r="H295" s="272"/>
    </row>
    <row r="296" spans="1:8" ht="12.75">
      <c r="A296" s="272"/>
      <c r="B296" s="272"/>
      <c r="C296" s="272"/>
      <c r="D296" s="272"/>
      <c r="E296" s="272"/>
      <c r="F296" s="272"/>
      <c r="G296" s="272"/>
      <c r="H296" s="272"/>
    </row>
    <row r="297" spans="1:8" ht="12.75">
      <c r="A297" s="272"/>
      <c r="B297" s="272"/>
      <c r="C297" s="272"/>
      <c r="D297" s="272"/>
      <c r="E297" s="272"/>
      <c r="F297" s="272"/>
      <c r="G297" s="272"/>
      <c r="H297" s="272"/>
    </row>
    <row r="298" spans="1:8" ht="12.75">
      <c r="A298" s="272"/>
      <c r="B298" s="272"/>
      <c r="C298" s="272"/>
      <c r="D298" s="272"/>
      <c r="E298" s="272"/>
      <c r="F298" s="272"/>
      <c r="G298" s="272"/>
      <c r="H298" s="272"/>
    </row>
    <row r="299" spans="1:8" ht="12.75">
      <c r="A299" s="272"/>
      <c r="B299" s="272"/>
      <c r="C299" s="272"/>
      <c r="D299" s="272"/>
      <c r="E299" s="272"/>
      <c r="F299" s="272"/>
      <c r="G299" s="272"/>
      <c r="H299" s="272"/>
    </row>
    <row r="300" spans="1:8" ht="12.75">
      <c r="A300" s="272"/>
      <c r="B300" s="272"/>
      <c r="C300" s="272"/>
      <c r="D300" s="272"/>
      <c r="E300" s="272"/>
      <c r="F300" s="272"/>
      <c r="G300" s="272"/>
      <c r="H300" s="272"/>
    </row>
    <row r="301" spans="1:8" ht="12.75">
      <c r="A301" s="272"/>
      <c r="B301" s="272"/>
      <c r="C301" s="272"/>
      <c r="D301" s="272"/>
      <c r="E301" s="272"/>
      <c r="F301" s="272"/>
      <c r="G301" s="272"/>
      <c r="H301" s="272"/>
    </row>
    <row r="302" spans="1:8" ht="12.75">
      <c r="A302" s="272"/>
      <c r="B302" s="272"/>
      <c r="C302" s="272"/>
      <c r="D302" s="272"/>
      <c r="E302" s="272"/>
      <c r="F302" s="272"/>
      <c r="G302" s="272"/>
      <c r="H302" s="272"/>
    </row>
    <row r="303" spans="1:8" ht="12.75">
      <c r="A303" s="272"/>
      <c r="B303" s="272"/>
      <c r="C303" s="272"/>
      <c r="D303" s="272"/>
      <c r="E303" s="272"/>
      <c r="F303" s="272"/>
      <c r="G303" s="272"/>
      <c r="H303" s="272"/>
    </row>
    <row r="304" spans="1:8" ht="12.75">
      <c r="A304" s="272"/>
      <c r="B304" s="272"/>
      <c r="C304" s="272"/>
      <c r="D304" s="272"/>
      <c r="E304" s="272"/>
      <c r="F304" s="272"/>
      <c r="G304" s="272"/>
      <c r="H304" s="272"/>
    </row>
    <row r="305" spans="1:8" ht="12.75">
      <c r="A305" s="272"/>
      <c r="B305" s="272"/>
      <c r="C305" s="272"/>
      <c r="D305" s="272"/>
      <c r="E305" s="272"/>
      <c r="F305" s="272"/>
      <c r="G305" s="272"/>
      <c r="H305" s="272"/>
    </row>
    <row r="306" spans="1:8" ht="12.75">
      <c r="A306" s="272"/>
      <c r="B306" s="272"/>
      <c r="C306" s="272"/>
      <c r="D306" s="272"/>
      <c r="E306" s="272"/>
      <c r="F306" s="272"/>
      <c r="G306" s="272"/>
      <c r="H306" s="272"/>
    </row>
    <row r="307" spans="1:8" ht="12.75">
      <c r="A307" s="272"/>
      <c r="B307" s="272"/>
      <c r="C307" s="272"/>
      <c r="D307" s="272"/>
      <c r="E307" s="272"/>
      <c r="F307" s="272"/>
      <c r="G307" s="272"/>
      <c r="H307" s="272"/>
    </row>
    <row r="308" spans="1:8" ht="12.75">
      <c r="A308" s="272"/>
      <c r="B308" s="272"/>
      <c r="C308" s="272"/>
      <c r="D308" s="272"/>
      <c r="E308" s="272"/>
      <c r="F308" s="272"/>
      <c r="G308" s="272"/>
      <c r="H308" s="272"/>
    </row>
    <row r="309" spans="1:8" ht="12.75">
      <c r="A309" s="272"/>
      <c r="B309" s="272"/>
      <c r="C309" s="272"/>
      <c r="D309" s="272"/>
      <c r="E309" s="272"/>
      <c r="F309" s="272"/>
      <c r="G309" s="272"/>
      <c r="H309" s="272"/>
    </row>
    <row r="310" spans="1:8" ht="12.75">
      <c r="A310" s="272"/>
      <c r="B310" s="272"/>
      <c r="C310" s="272"/>
      <c r="D310" s="272"/>
      <c r="E310" s="272"/>
      <c r="F310" s="272"/>
      <c r="G310" s="272"/>
      <c r="H310" s="272"/>
    </row>
    <row r="311" spans="1:8" ht="12.75">
      <c r="A311" s="272"/>
      <c r="B311" s="272"/>
      <c r="C311" s="272"/>
      <c r="D311" s="272"/>
      <c r="E311" s="272"/>
      <c r="F311" s="272"/>
      <c r="G311" s="272"/>
      <c r="H311" s="272"/>
    </row>
    <row r="312" spans="1:8" ht="12.75">
      <c r="A312" s="272"/>
      <c r="B312" s="272"/>
      <c r="C312" s="272"/>
      <c r="D312" s="272"/>
      <c r="E312" s="272"/>
      <c r="F312" s="272"/>
      <c r="G312" s="272"/>
      <c r="H312" s="272"/>
    </row>
    <row r="313" spans="1:8" ht="12.75">
      <c r="A313" s="272"/>
      <c r="B313" s="272"/>
      <c r="C313" s="272"/>
      <c r="D313" s="272"/>
      <c r="E313" s="272"/>
      <c r="F313" s="272"/>
      <c r="G313" s="272"/>
      <c r="H313" s="272"/>
    </row>
    <row r="314" spans="1:8" ht="12.75">
      <c r="A314" s="272"/>
      <c r="B314" s="272"/>
      <c r="C314" s="272"/>
      <c r="D314" s="272"/>
      <c r="E314" s="272"/>
      <c r="F314" s="272"/>
      <c r="G314" s="272"/>
      <c r="H314" s="272"/>
    </row>
    <row r="315" spans="1:8" ht="12.75">
      <c r="A315" s="272"/>
      <c r="B315" s="272"/>
      <c r="C315" s="272"/>
      <c r="D315" s="272"/>
      <c r="E315" s="272"/>
      <c r="F315" s="272"/>
      <c r="G315" s="272"/>
      <c r="H315" s="272"/>
    </row>
    <row r="316" spans="1:8" ht="12.75">
      <c r="A316" s="272"/>
      <c r="B316" s="272"/>
      <c r="C316" s="272"/>
      <c r="D316" s="272"/>
      <c r="E316" s="272"/>
      <c r="F316" s="272"/>
      <c r="G316" s="272"/>
      <c r="H316" s="272"/>
    </row>
    <row r="317" spans="1:8" ht="12.75">
      <c r="A317" s="272"/>
      <c r="B317" s="272"/>
      <c r="C317" s="272"/>
      <c r="D317" s="272"/>
      <c r="E317" s="272"/>
      <c r="F317" s="272"/>
      <c r="G317" s="272"/>
      <c r="H317" s="272"/>
    </row>
    <row r="318" spans="1:8" ht="12.75">
      <c r="A318" s="272"/>
      <c r="B318" s="272"/>
      <c r="C318" s="272"/>
      <c r="D318" s="272"/>
      <c r="E318" s="272"/>
      <c r="F318" s="272"/>
      <c r="G318" s="272"/>
      <c r="H318" s="272"/>
    </row>
    <row r="319" spans="1:8" ht="12.75">
      <c r="A319" s="272"/>
      <c r="B319" s="272"/>
      <c r="C319" s="272"/>
      <c r="D319" s="272"/>
      <c r="E319" s="272"/>
      <c r="F319" s="272"/>
      <c r="G319" s="272"/>
      <c r="H319" s="27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Jannová Daniela (MHMP)</cp:lastModifiedBy>
  <cp:lastPrinted>2013-02-18T08:09:02Z</cp:lastPrinted>
  <dcterms:created xsi:type="dcterms:W3CDTF">2007-07-24T13:08:29Z</dcterms:created>
  <dcterms:modified xsi:type="dcterms:W3CDTF">2013-02-19T10:04:06Z</dcterms:modified>
  <cp:category/>
  <cp:version/>
  <cp:contentType/>
  <cp:contentStatus/>
</cp:coreProperties>
</file>